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theme/themeOverride4.xml" ContentType="application/vnd.openxmlformats-officedocument.themeOverride+xml"/>
  <Override PartName="/xl/worksheets/sheet13.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39.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theme/themeOverride46.xml" ContentType="application/vnd.openxmlformats-officedocument.themeOverride+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theme/themeOverride24.xml" ContentType="application/vnd.openxmlformats-officedocument.themeOverride+xml"/>
  <Override PartName="/xl/theme/themeOverride35.xml" ContentType="application/vnd.openxmlformats-officedocument.themeOverride+xml"/>
  <Override PartName="/xl/charts/chart49.xml" ContentType="application/vnd.openxmlformats-officedocument.drawingml.chart+xml"/>
  <Override PartName="/xl/worksheets/sheet3.xml" ContentType="application/vnd.openxmlformats-officedocument.spreadsheetml.worksheet+xml"/>
  <Override PartName="/xl/theme/themeOverride13.xml" ContentType="application/vnd.openxmlformats-officedocument.themeOverride+xml"/>
  <Override PartName="/xl/charts/chart27.xml" ContentType="application/vnd.openxmlformats-officedocument.drawingml.chart+xml"/>
  <Override PartName="/xl/charts/chart38.xml" ContentType="application/vnd.openxmlformats-officedocument.drawingml.chart+xml"/>
  <Override PartName="/xl/drawings/drawing42.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drawings/drawing31.xml" ContentType="application/vnd.openxmlformats-officedocument.drawingml.chartshapes+xml"/>
  <Override PartName="/xl/charts/chart63.xml" ContentType="application/vnd.openxmlformats-officedocument.drawingml.chart+xml"/>
  <Override PartName="/xl/worksheets/sheet29.xml" ContentType="application/vnd.openxmlformats-officedocument.spreadsheetml.worksheet+xml"/>
  <Override PartName="/xl/theme/themeOverride9.xml" ContentType="application/vnd.openxmlformats-officedocument.themeOverride+xml"/>
  <Override PartName="/xl/charts/chart52.xml" ContentType="application/vnd.openxmlformats-officedocument.drawingml.chart+xml"/>
  <Override PartName="/xl/worksheets/sheet18.xml" ContentType="application/vnd.openxmlformats-officedocument.spreadsheetml.worksheet+xml"/>
  <Override PartName="/xl/worksheets/sheet36.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25.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theme/themeOverride5.xml" ContentType="application/vnd.openxmlformats-officedocument.themeOverride+xml"/>
  <Override PartName="/xl/worksheets/sheet14.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theme/themeOverride29.xml" ContentType="application/vnd.openxmlformats-officedocument.themeOverride+xml"/>
  <Override PartName="/xl/drawings/drawing29.xml" ContentType="application/vnd.openxmlformats-officedocument.drawingml.chartshapes+xml"/>
  <Override PartName="/xl/theme/themeOverride47.xml" ContentType="application/vnd.openxmlformats-officedocument.themeOverride+xml"/>
  <Override PartName="/xl/worksheets/sheet8.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theme/themeOverride1.xml" ContentType="application/vnd.openxmlformats-officedocument.themeOverride+xml"/>
  <Override PartName="/xl/drawings/drawing18.xml" ContentType="application/vnd.openxmlformats-officedocument.drawing+xml"/>
  <Override PartName="/xl/theme/themeOverride18.xml" ContentType="application/vnd.openxmlformats-officedocument.themeOverride+xml"/>
  <Override PartName="/xl/theme/themeOverride36.xml" ContentType="application/vnd.openxmlformats-officedocument.themeOverride+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theme/themeOverride25.xml" ContentType="application/vnd.openxmlformats-officedocument.themeOverride+xml"/>
  <Override PartName="/xl/drawings/drawing25.xml" ContentType="application/vnd.openxmlformats-officedocument.drawing+xml"/>
  <Override PartName="/xl/charts/chart39.xml" ContentType="application/vnd.openxmlformats-officedocument.drawingml.chart+xml"/>
  <Override PartName="/xl/charts/chart57.xml" ContentType="application/vnd.openxmlformats-officedocument.drawingml.chart+xml"/>
  <Override PartName="/xl/theme/themeOverride43.xml" ContentType="application/vnd.openxmlformats-officedocument.themeOverride+xml"/>
  <Override PartName="/xl/drawings/drawing43.xml" ContentType="application/vnd.openxmlformats-officedocument.drawing+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drawings/drawing14.xml" ContentType="application/vnd.openxmlformats-officedocument.drawing+xml"/>
  <Override PartName="/xl/theme/themeOverride14.xml" ContentType="application/vnd.openxmlformats-officedocument.themeOverride+xml"/>
  <Override PartName="/xl/charts/chart28.xml" ContentType="application/vnd.openxmlformats-officedocument.drawingml.chart+xml"/>
  <Override PartName="/xl/drawings/drawing32.xml" ContentType="application/vnd.openxmlformats-officedocument.drawing+xml"/>
  <Override PartName="/xl/theme/themeOverride32.xml" ContentType="application/vnd.openxmlformats-officedocument.themeOverride+xml"/>
  <Override PartName="/xl/charts/chart46.xml" ContentType="application/vnd.openxmlformats-officedocument.drawingml.chart+xml"/>
  <Override PartName="/xl/charts/chart17.xml" ContentType="application/vnd.openxmlformats-officedocument.drawingml.chart+xml"/>
  <Override PartName="/xl/theme/themeOverride21.xml" ContentType="application/vnd.openxmlformats-officedocument.themeOverride+xml"/>
  <Override PartName="/xl/drawings/drawing21.xml" ContentType="application/vnd.openxmlformats-officedocument.drawing+xml"/>
  <Override PartName="/xl/charts/chart35.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theme/themeOverride10.xml" ContentType="application/vnd.openxmlformats-officedocument.themeOverride+xml"/>
  <Override PartName="/xl/charts/chart24.xml" ContentType="application/vnd.openxmlformats-officedocument.drawingml.chart+xml"/>
  <Override PartName="/xl/charts/chart42.xml" ContentType="application/vnd.openxmlformats-officedocument.drawingml.chart+xml"/>
  <Override PartName="/xl/worksheets/sheet26.xml" ContentType="application/vnd.openxmlformats-officedocument.spreadsheetml.worksheet+xml"/>
  <Override PartName="/xl/worksheets/sheet37.xml" ContentType="application/vnd.openxmlformats-officedocument.spreadsheetml.worksheet+xml"/>
  <Override PartName="/xl/theme/themeOverride6.xml" ContentType="application/vnd.openxmlformats-officedocument.themeOverride+xml"/>
  <Override PartName="/xl/charts/chart31.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theme/themeOverride2.xml" ContentType="application/vnd.openxmlformats-officedocument.themeOverride+xml"/>
  <Override PartName="/xl/drawings/drawing8.xml" ContentType="application/vnd.openxmlformats-officedocument.drawing+xml"/>
  <Override PartName="/xl/drawings/drawing19.xml" ContentType="application/vnd.openxmlformats-officedocument.drawing+xml"/>
  <Override PartName="/xl/theme/themeOverride19.xml" ContentType="application/vnd.openxmlformats-officedocument.themeOverride+xml"/>
  <Override PartName="/xl/theme/themeOverride48.xml" ContentType="application/vnd.openxmlformats-officedocument.themeOverride+xml"/>
  <Override PartName="/xl/worksheets/sheet11.xml" ContentType="application/vnd.openxmlformats-officedocument.spreadsheetml.worksheet+xml"/>
  <Override PartName="/xl/worksheets/sheet40.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Override PartName="/xl/theme/themeOverride37.xml" ContentType="application/vnd.openxmlformats-officedocument.themeOverride+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theme/themeOverride15.xml" ContentType="application/vnd.openxmlformats-officedocument.themeOverride+xml"/>
  <Override PartName="/xl/charts/chart29.xml" ContentType="application/vnd.openxmlformats-officedocument.drawingml.chart+xml"/>
  <Override PartName="/xl/theme/themeOverride26.xml" ContentType="application/vnd.openxmlformats-officedocument.themeOverride+xml"/>
  <Override PartName="/xl/drawings/drawing26.xml" ContentType="application/vnd.openxmlformats-officedocument.drawing+xml"/>
  <Override PartName="/xl/charts/chart58.xml" ContentType="application/vnd.openxmlformats-officedocument.drawingml.chart+xml"/>
  <Override PartName="/xl/theme/themeOverride44.xml" ContentType="application/vnd.openxmlformats-officedocument.themeOverride+xml"/>
  <Override PartName="/xl/drawings/drawing44.xml" ContentType="application/vnd.openxmlformats-officedocument.drawing+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charts/chart18.xml" ContentType="application/vnd.openxmlformats-officedocument.drawingml.chart+xml"/>
  <Override PartName="/xl/theme/themeOverride22.xml" ContentType="application/vnd.openxmlformats-officedocument.themeOverride+xml"/>
  <Override PartName="/xl/drawings/drawing22.xml" ContentType="application/vnd.openxmlformats-officedocument.drawing+xml"/>
  <Override PartName="/xl/charts/chart36.xml" ContentType="application/vnd.openxmlformats-officedocument.drawingml.chart+xml"/>
  <Override PartName="/xl/drawings/drawing33.xml" ContentType="application/vnd.openxmlformats-officedocument.drawing+xml"/>
  <Override PartName="/xl/theme/themeOverride33.xml" ContentType="application/vnd.openxmlformats-officedocument.themeOverride+xml"/>
  <Override PartName="/xl/charts/chart47.xml" ContentType="application/vnd.openxmlformats-officedocument.drawingml.chart+xml"/>
  <Override PartName="/xl/charts/chart65.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theme/themeOverride11.xml" ContentType="application/vnd.openxmlformats-officedocument.themeOverride+xml"/>
  <Override PartName="/xl/charts/chart25.xml" ContentType="application/vnd.openxmlformats-officedocument.drawingml.chart+xml"/>
  <Override PartName="/xl/theme/themeOverride40.xml" ContentType="application/vnd.openxmlformats-officedocument.themeOverride+xml"/>
  <Override PartName="/xl/charts/chart54.xml" ContentType="application/vnd.openxmlformats-officedocument.drawingml.chart+xml"/>
  <Override PartName="/xl/drawings/drawing40.xml" ContentType="application/vnd.openxmlformats-officedocument.drawing+xml"/>
  <Override PartName="/xl/worksheets/sheet38.xml" ContentType="application/vnd.openxmlformats-officedocument.spreadsheetml.worksheet+xml"/>
  <Override PartName="/xl/externalLinks/externalLink10.xml" ContentType="application/vnd.openxmlformats-officedocument.spreadsheetml.externalLink+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worksheets/sheet27.xml" ContentType="application/vnd.openxmlformats-officedocument.spreadsheetml.worksheet+xml"/>
  <Override PartName="/xl/theme/themeOverride7.xml" ContentType="application/vnd.openxmlformats-officedocument.themeOverride+xml"/>
  <Override PartName="/xl/charts/chart21.xml" ContentType="application/vnd.openxmlformats-officedocument.drawingml.chart+xml"/>
  <Override PartName="/xl/charts/chart50.xml" ContentType="application/vnd.openxmlformats-officedocument.drawingml.chart+xml"/>
  <Override PartName="/xl/worksheets/sheet16.xml" ContentType="application/vnd.openxmlformats-officedocument.spreadsheetml.worksheet+xml"/>
  <Override PartName="/xl/worksheets/sheet34.xml" ContentType="application/vnd.openxmlformats-officedocument.spreadsheetml.workshee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23.xml" ContentType="application/vnd.openxmlformats-officedocument.spreadsheetml.worksheet+xml"/>
  <Override PartName="/xl/worksheets/sheet41.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theme/themeOverride3.xml" ContentType="application/vnd.openxmlformats-officedocument.themeOverride+xml"/>
  <Override PartName="/xl/theme/themeOverride38.xml" ContentType="application/vnd.openxmlformats-officedocument.themeOverride+xml"/>
  <Override PartName="/xl/drawings/drawing38.xml" ContentType="application/vnd.openxmlformats-officedocument.drawing+xml"/>
  <Override PartName="/xl/theme/themeOverride49.xml" ContentType="application/vnd.openxmlformats-officedocument.themeOverride+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theme/themeOverride27.xml" ContentType="application/vnd.openxmlformats-officedocument.themeOverride+xml"/>
  <Override PartName="/xl/drawings/drawing27.xml" ContentType="application/vnd.openxmlformats-officedocument.drawingml.chartshapes+xml"/>
  <Override PartName="/xl/charts/chart59.xml" ContentType="application/vnd.openxmlformats-officedocument.drawingml.chart+xml"/>
  <Override PartName="/xl/theme/themeOverride45.xml" ContentType="application/vnd.openxmlformats-officedocument.themeOverride+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drawings/drawing16.xml" ContentType="application/vnd.openxmlformats-officedocument.drawing+xml"/>
  <Override PartName="/xl/theme/themeOverride16.xml" ContentType="application/vnd.openxmlformats-officedocument.themeOverride+xml"/>
  <Override PartName="/xl/drawings/drawing34.xml" ContentType="application/vnd.openxmlformats-officedocument.drawing+xml"/>
  <Override PartName="/xl/theme/themeOverride34.xml" ContentType="application/vnd.openxmlformats-officedocument.themeOverride+xml"/>
  <Override PartName="/xl/charts/chart48.xml" ContentType="application/vnd.openxmlformats-officedocument.drawingml.chart+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theme/themeOverride23.xml" ContentType="application/vnd.openxmlformats-officedocument.themeOverride+xml"/>
  <Override PartName="/xl/drawings/drawing23.xml" ContentType="application/vnd.openxmlformats-officedocument.drawing+xml"/>
  <Override PartName="/xl/charts/chart37.xml" ContentType="application/vnd.openxmlformats-officedocument.drawingml.chart+xml"/>
  <Override PartName="/xl/charts/chart55.xml" ContentType="application/vnd.openxmlformats-officedocument.drawingml.chart+xml"/>
  <Override PartName="/xl/theme/themeOverride41.xml" ContentType="application/vnd.openxmlformats-officedocument.themeOverride+xml"/>
  <Override PartName="/xl/drawings/drawing41.xml" ContentType="application/vnd.openxmlformats-officedocument.drawing+xml"/>
  <Override PartName="/xl/externalLinks/externalLink11.xml" ContentType="application/vnd.openxmlformats-officedocument.spreadsheetml.externalLink+xml"/>
  <Override PartName="/xl/drawings/drawing12.xml" ContentType="application/vnd.openxmlformats-officedocument.drawing+xml"/>
  <Override PartName="/xl/theme/themeOverride12.xml" ContentType="application/vnd.openxmlformats-officedocument.themeOverride+xml"/>
  <Override PartName="/xl/charts/chart26.xml" ContentType="application/vnd.openxmlformats-officedocument.drawingml.chart+xml"/>
  <Override PartName="/xl/theme/themeOverride30.xml" ContentType="application/vnd.openxmlformats-officedocument.themeOverride+xml"/>
  <Override PartName="/xl/drawings/drawing30.xml" ContentType="application/vnd.openxmlformats-officedocument.drawing+xml"/>
  <Override PartName="/xl/charts/chart44.xml" ContentType="application/vnd.openxmlformats-officedocument.drawingml.chart+xml"/>
  <Override PartName="/xl/worksheets/sheet28.xml" ContentType="application/vnd.openxmlformats-officedocument.spreadsheetml.worksheet+xml"/>
  <Override PartName="/xl/worksheets/sheet39.xml" ContentType="application/vnd.openxmlformats-officedocument.spreadsheetml.worksheet+xml"/>
  <Override PartName="/xl/theme/themeOverride8.xml" ContentType="application/vnd.openxmlformats-officedocument.themeOverride+xml"/>
  <Override PartName="/xl/charts/chart15.xml" ContentType="application/vnd.openxmlformats-officedocument.drawingml.chart+xml"/>
  <Override PartName="/xl/charts/chart33.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worksheets/sheet1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worksheets/sheet42.xml" ContentType="application/vnd.openxmlformats-officedocument.spreadsheetml.worksheet+xml"/>
  <Override PartName="/xl/externalLinks/externalLink9.xml" ContentType="application/vnd.openxmlformats-officedocument.spreadsheetml.externalLink+xml"/>
  <Override PartName="/xl/drawings/drawing6.xml" ContentType="application/vnd.openxmlformats-officedocument.drawing+xml"/>
  <Override PartName="/xl/theme/themeOverride39.xml" ContentType="application/vnd.openxmlformats-officedocument.themeOverride+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theme/themeOverride17.xml" ContentType="application/vnd.openxmlformats-officedocument.themeOverride+xml"/>
  <Override PartName="/xl/theme/themeOverride28.xml" ContentType="application/vnd.openxmlformats-officedocument.themeOverride+xml"/>
  <Override PartName="/xl/drawings/drawing35.xml" ContentType="application/vnd.openxmlformats-officedocument.drawing+xml"/>
  <Override PartName="/xl/drawings/drawing13.xml" ContentType="application/vnd.openxmlformats-officedocument.drawing+xml"/>
  <Override PartName="/xl/drawings/drawing24.xml" ContentType="application/vnd.openxmlformats-officedocument.drawingml.chartshapes+xml"/>
  <Override PartName="/xl/charts/chart56.xml" ContentType="application/vnd.openxmlformats-officedocument.drawingml.chart+xml"/>
  <Override PartName="/xl/theme/themeOverride42.xml" ContentType="application/vnd.openxmlformats-officedocument.themeOverride+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theme/themeOverride20.xml" ContentType="application/vnd.openxmlformats-officedocument.themeOverride+xml"/>
  <Override PartName="/xl/charts/chart34.xml" ContentType="application/vnd.openxmlformats-officedocument.drawingml.chart+xml"/>
  <Override PartName="/xl/theme/themeOverride31.xml" ContentType="application/vnd.openxmlformats-officedocument.themeOverride+xml"/>
  <Override PartName="/xl/charts/chart45.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570" yWindow="645" windowWidth="20730" windowHeight="11760" tabRatio="500"/>
  </bookViews>
  <sheets>
    <sheet name="C1 Población" sheetId="31" r:id="rId1"/>
    <sheet name="C2 Pob 15 64" sheetId="32" r:id="rId2"/>
    <sheet name="C3 PIB cap " sheetId="33" r:id="rId3"/>
    <sheet name="C4 GINI" sheetId="34" r:id="rId4"/>
    <sheet name="C5 IDH" sheetId="35" r:id="rId5"/>
    <sheet name="C6 Esp vida escolar" sheetId="36" r:id="rId6"/>
    <sheet name="C7 Nivel educativo pob&gt;25" sheetId="37" r:id="rId7"/>
    <sheet name="C8 Ratio est_profesor" sheetId="38" r:id="rId8"/>
    <sheet name="Ind 3A" sheetId="1" r:id="rId9"/>
    <sheet name="Ind 3B" sheetId="2" r:id="rId10"/>
    <sheet name="Ind 4A" sheetId="3" r:id="rId11"/>
    <sheet name="Ind 4B" sheetId="20" r:id="rId12"/>
    <sheet name="Ind 5" sheetId="5" r:id="rId13"/>
    <sheet name="Ind 6" sheetId="6" r:id="rId14"/>
    <sheet name="Ind 8" sheetId="51" r:id="rId15"/>
    <sheet name="Ind 9" sheetId="52" r:id="rId16"/>
    <sheet name="Ind 10A" sheetId="54" r:id="rId17"/>
    <sheet name="Ind 10B" sheetId="55" r:id="rId18"/>
    <sheet name="Ind 11A" sheetId="56" r:id="rId19"/>
    <sheet name="Ind 11B" sheetId="57" r:id="rId20"/>
    <sheet name="Ind 12A" sheetId="58" r:id="rId21"/>
    <sheet name="Ind 12B" sheetId="59" r:id="rId22"/>
    <sheet name="Ind 13A mat" sheetId="42" r:id="rId23"/>
    <sheet name="Ind 13B lect" sheetId="43" r:id="rId24"/>
    <sheet name="Ind 13 C cienc" sheetId="44" r:id="rId25"/>
    <sheet name="Ind 13D dig PISA" sheetId="45" r:id="rId26"/>
    <sheet name="Ind 20" sheetId="79" r:id="rId27"/>
    <sheet name="Ind 20B" sheetId="47" r:id="rId28"/>
    <sheet name="Ind 20C" sheetId="49" r:id="rId29"/>
    <sheet name="Ind 20D" sheetId="50" r:id="rId30"/>
    <sheet name="Ind 26" sheetId="17" r:id="rId31"/>
    <sheet name="Ind 28" sheetId="18" r:id="rId32"/>
    <sheet name="Ind 29" sheetId="75" r:id="rId33"/>
    <sheet name="Ind 30A" sheetId="76" r:id="rId34"/>
    <sheet name="Ind 30B" sheetId="77" r:id="rId35"/>
    <sheet name="Ind 31A" sheetId="78" r:id="rId36"/>
    <sheet name="Ind 33 Inv_PEA" sheetId="40" r:id="rId37"/>
    <sheet name="Ind 34 Gasto I+D" sheetId="41" r:id="rId38"/>
    <sheet name="Ind F1A F1B" sheetId="70" r:id="rId39"/>
    <sheet name="Ind F2" sheetId="71" r:id="rId40"/>
    <sheet name="Ind F3A" sheetId="72" r:id="rId41"/>
    <sheet name="Ind F3B" sheetId="80" r:id="rId42"/>
    <sheet name="Ind F4" sheetId="74"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xlnm._FilterDatabase" localSheetId="16" hidden="1">'Ind 10A'!$AP$7:$AT$7</definedName>
    <definedName name="_xlnm._FilterDatabase" localSheetId="20" hidden="1">'Ind 12A'!$AA$39:$AE$39</definedName>
    <definedName name="_xlnm._FilterDatabase" localSheetId="24" hidden="1">'Ind 13 C cienc'!$A$10:$I$20</definedName>
    <definedName name="_xlnm._FilterDatabase" localSheetId="23" hidden="1">'Ind 13B lect'!$A$10:$J$20</definedName>
    <definedName name="_xlnm._FilterDatabase" localSheetId="26" hidden="1">'Ind 20'!$BS$7:$BT$7</definedName>
    <definedName name="_xlnm._FilterDatabase" localSheetId="36" hidden="1">'Ind 33 Inv_PEA'!$Q$4:$T$4</definedName>
    <definedName name="_xlnm._FilterDatabase" localSheetId="37" hidden="1">'Ind 34 Gasto I+D'!$Q$3:$T$3</definedName>
    <definedName name="_xlnm._FilterDatabase" localSheetId="38" hidden="1">'Ind F1A F1B'!$AD$52:$AE$52</definedName>
    <definedName name="_xlnm._FilterDatabase" localSheetId="40" hidden="1">'Ind F3A'!$AL$39:$AM$39</definedName>
    <definedName name="_xlnm._FilterDatabase" localSheetId="42" hidden="1">'Ind F4'!$AB$4:$AC$4</definedName>
    <definedName name="_ISC01">[1]Q_ISC1!$1:$12</definedName>
    <definedName name="_ISC2">[2]Q_ISC2!$1:$18</definedName>
    <definedName name="_ISC3">[3]ISC01!$B:$B+[4]Q_ISC3!$1:$23</definedName>
    <definedName name="_ISC567">[5]Q_ISC567!$1:$23</definedName>
    <definedName name="a" localSheetId="26">#REF!</definedName>
    <definedName name="a" localSheetId="41">#REF!</definedName>
    <definedName name="a">#REF!</definedName>
    <definedName name="_xlnm.Print_Area" localSheetId="0">'C1 Población'!$A$1:$Z$52</definedName>
    <definedName name="_xlnm.Print_Area" localSheetId="1">'C2 Pob 15 64'!$A$1:$AG$45</definedName>
    <definedName name="_xlnm.Print_Area" localSheetId="2">'C3 PIB cap '!$A$1:$AA$44</definedName>
    <definedName name="_xlnm.Print_Area" localSheetId="3">'C4 GINI'!$A$1:$AD$48</definedName>
    <definedName name="_xlnm.Print_Area" localSheetId="4">'C5 IDH'!$A$1:$S$31</definedName>
    <definedName name="_xlnm.Print_Area" localSheetId="5">'C6 Esp vida escolar'!$A$1:$U$40</definedName>
    <definedName name="_xlnm.Print_Area" localSheetId="6">'C7 Nivel educativo pob&gt;25'!$A$1:$AL$69</definedName>
    <definedName name="_xlnm.Print_Area" localSheetId="7">'C8 Ratio est_profesor'!$A$1:$AG$85</definedName>
    <definedName name="_xlnm.Print_Area" localSheetId="16">'Ind 10A'!$A$1:$AM$54</definedName>
    <definedName name="_xlnm.Print_Area" localSheetId="17">'Ind 10B'!$A$1:$AO$47</definedName>
    <definedName name="_xlnm.Print_Area" localSheetId="18">'Ind 11A'!$A$1:$AR$53</definedName>
    <definedName name="_xlnm.Print_Area" localSheetId="19">'Ind 11B'!$A$1:$AU$51</definedName>
    <definedName name="_xlnm.Print_Area" localSheetId="20">'Ind 12A'!$A$1:$BP$82</definedName>
    <definedName name="_xlnm.Print_Area" localSheetId="21">'Ind 12B'!$A$1:$AN$53</definedName>
    <definedName name="_xlnm.Print_Area" localSheetId="24">'Ind 13 C cienc'!$A$1:$U$58</definedName>
    <definedName name="_xlnm.Print_Area" localSheetId="22">'Ind 13A mat'!$A$1:$Y$104</definedName>
    <definedName name="_xlnm.Print_Area" localSheetId="23">'Ind 13B lect'!$A$1:$U$65</definedName>
    <definedName name="_xlnm.Print_Area" localSheetId="25">'Ind 13D dig PISA'!$A$1:$P$33</definedName>
    <definedName name="_xlnm.Print_Area" localSheetId="26">'Ind 20'!$A$1:$BQ$101</definedName>
    <definedName name="_xlnm.Print_Area" localSheetId="27">'Ind 20B'!$A$1:$Q$53</definedName>
    <definedName name="_xlnm.Print_Area" localSheetId="28">'Ind 20C'!$A$1:$P$20</definedName>
    <definedName name="_xlnm.Print_Area" localSheetId="29">'Ind 20D'!$A$1:$O$25</definedName>
    <definedName name="_xlnm.Print_Area" localSheetId="30">'Ind 26'!$A$1:$AF$49</definedName>
    <definedName name="_xlnm.Print_Area" localSheetId="31">'Ind 28'!$A$1:$R$48</definedName>
    <definedName name="_xlnm.Print_Area" localSheetId="32">'Ind 29'!$A$1:$AJ$76</definedName>
    <definedName name="_xlnm.Print_Area" localSheetId="33">'Ind 30A'!$A$1:$O$50</definedName>
    <definedName name="_xlnm.Print_Area" localSheetId="34">'Ind 30B'!$A$1:$X$51</definedName>
    <definedName name="_xlnm.Print_Area" localSheetId="35">'Ind 31A'!$A$1:$AH$40</definedName>
    <definedName name="_xlnm.Print_Area" localSheetId="36">'Ind 33 Inv_PEA'!$A$1:$W$43</definedName>
    <definedName name="_xlnm.Print_Area" localSheetId="37">'Ind 34 Gasto I+D'!$A$1:$AB$27</definedName>
    <definedName name="_xlnm.Print_Area" localSheetId="8">'Ind 3A'!$A$1:$AB$45</definedName>
    <definedName name="_xlnm.Print_Area" localSheetId="9">'Ind 3B'!$A$1:$AF$46</definedName>
    <definedName name="_xlnm.Print_Area" localSheetId="10">'Ind 4A'!$A$1:$S$40</definedName>
    <definedName name="_xlnm.Print_Area" localSheetId="11">'Ind 4B'!$A$1:$AA$40</definedName>
    <definedName name="_xlnm.Print_Area" localSheetId="12">'Ind 5'!$A$1:$AF$40</definedName>
    <definedName name="_xlnm.Print_Area" localSheetId="13">'Ind 6'!$A$1:$T$43</definedName>
    <definedName name="_xlnm.Print_Area" localSheetId="15">'Ind 9'!$A$1:$AB$46</definedName>
    <definedName name="_xlnm.Print_Area" localSheetId="38">'Ind F1A F1B'!$A$2:$AS$73</definedName>
    <definedName name="_xlnm.Print_Area" localSheetId="39">'Ind F2'!$A$1:$Y$49</definedName>
    <definedName name="_xlnm.Print_Area" localSheetId="40">'Ind F3A'!$A$1:$AP$67</definedName>
    <definedName name="_xlnm.Print_Area" localSheetId="41">'Ind F3B'!$A$1:$AC$50</definedName>
    <definedName name="_xlnm.Print_Area" localSheetId="42">'Ind F4'!$A$1:$AA$49</definedName>
    <definedName name="_xlnm.Print_Area">#REF!</definedName>
    <definedName name="aus" localSheetId="16">#REF!</definedName>
    <definedName name="aus" localSheetId="17">#REF!</definedName>
    <definedName name="aus" localSheetId="18">#REF!</definedName>
    <definedName name="aus" localSheetId="19">#REF!</definedName>
    <definedName name="aus" localSheetId="20">#REF!</definedName>
    <definedName name="aus" localSheetId="21">#REF!</definedName>
    <definedName name="aus" localSheetId="24">#REF!</definedName>
    <definedName name="aus" localSheetId="22">#REF!</definedName>
    <definedName name="aus" localSheetId="23">#REF!</definedName>
    <definedName name="aus" localSheetId="26">#REF!</definedName>
    <definedName name="aus" localSheetId="30">#REF!</definedName>
    <definedName name="aus" localSheetId="31">#REF!</definedName>
    <definedName name="aus" localSheetId="36">#REF!</definedName>
    <definedName name="aus" localSheetId="37">#REF!</definedName>
    <definedName name="aus" localSheetId="41">#REF!</definedName>
    <definedName name="aus" localSheetId="42">#REF!</definedName>
    <definedName name="aus">#REF!</definedName>
    <definedName name="B7_STRatio" localSheetId="0">#REF!</definedName>
    <definedName name="B7_STRatio" localSheetId="1">#REF!</definedName>
    <definedName name="B7_STRatio" localSheetId="2">#REF!</definedName>
    <definedName name="B7_STRatio" localSheetId="3">#REF!</definedName>
    <definedName name="B7_STRatio" localSheetId="4">#REF!</definedName>
    <definedName name="B7_STRatio" localSheetId="5">#REF!</definedName>
    <definedName name="B7_STRatio" localSheetId="6">#REF!</definedName>
    <definedName name="B7_STRatio" localSheetId="7">#REF!</definedName>
    <definedName name="B7_STRatio" localSheetId="16">#REF!</definedName>
    <definedName name="B7_STRatio" localSheetId="17">#REF!</definedName>
    <definedName name="B7_STRatio" localSheetId="18">#REF!</definedName>
    <definedName name="B7_STRatio" localSheetId="19">#REF!</definedName>
    <definedName name="B7_STRatio" localSheetId="26">#REF!</definedName>
    <definedName name="B7_STRatio" localSheetId="41">#REF!</definedName>
    <definedName name="B7_STRatio" localSheetId="42">#REF!</definedName>
    <definedName name="B7_STRatio">#REF!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4">#REF!</definedName>
    <definedName name="_xlnm.Database" localSheetId="22">#REF!</definedName>
    <definedName name="_xlnm.Database" localSheetId="23">#REF!</definedName>
    <definedName name="_xlnm.Database" localSheetId="26">#REF!</definedName>
    <definedName name="_xlnm.Database" localSheetId="30">#REF!</definedName>
    <definedName name="_xlnm.Database" localSheetId="31">#REF!</definedName>
    <definedName name="_xlnm.Database" localSheetId="36">#REF!</definedName>
    <definedName name="_xlnm.Database" localSheetId="37">#REF!</definedName>
    <definedName name="_xlnm.Database" localSheetId="41">#REF!</definedName>
    <definedName name="_xlnm.Database" localSheetId="42">#REF!</definedName>
    <definedName name="_xlnm.Database">#REF!</definedName>
    <definedName name="body" localSheetId="7">#REF!</definedName>
    <definedName name="body" localSheetId="16">#REF!</definedName>
    <definedName name="body" localSheetId="17">#REF!</definedName>
    <definedName name="body" localSheetId="18">#REF!</definedName>
    <definedName name="body" localSheetId="19">#REF!</definedName>
    <definedName name="body" localSheetId="26">#REF!</definedName>
    <definedName name="body" localSheetId="41">#REF!</definedName>
    <definedName name="body" localSheetId="42">#REF!</definedName>
    <definedName name="body">#REF!</definedName>
    <definedName name="body_1" localSheetId="7">#REF!</definedName>
    <definedName name="body_1" localSheetId="16">#REF!</definedName>
    <definedName name="body_1" localSheetId="17">#REF!</definedName>
    <definedName name="body_1" localSheetId="18">#REF!</definedName>
    <definedName name="body_1" localSheetId="19">#REF!</definedName>
    <definedName name="body_1" localSheetId="26">#REF!</definedName>
    <definedName name="body_1" localSheetId="41">#REF!</definedName>
    <definedName name="body_1" localSheetId="42">#REF!</definedName>
    <definedName name="body_1">#REF!</definedName>
    <definedName name="body_10" localSheetId="16">#REF!</definedName>
    <definedName name="body_10" localSheetId="17">#REF!</definedName>
    <definedName name="body_10" localSheetId="18">#REF!</definedName>
    <definedName name="body_10" localSheetId="19">#REF!</definedName>
    <definedName name="body_10" localSheetId="26">#REF!</definedName>
    <definedName name="body_10" localSheetId="41">#REF!</definedName>
    <definedName name="body_10" localSheetId="42">#REF!</definedName>
    <definedName name="body_10">#REF!</definedName>
    <definedName name="body_2" localSheetId="16">#REF!</definedName>
    <definedName name="body_2" localSheetId="17">#REF!</definedName>
    <definedName name="body_2" localSheetId="18">#REF!</definedName>
    <definedName name="body_2" localSheetId="19">#REF!</definedName>
    <definedName name="body_2" localSheetId="26">#REF!</definedName>
    <definedName name="body_2" localSheetId="41">#REF!</definedName>
    <definedName name="body_2" localSheetId="42">#REF!</definedName>
    <definedName name="body_2">#REF!</definedName>
    <definedName name="body_3" localSheetId="16">#REF!</definedName>
    <definedName name="body_3" localSheetId="17">#REF!</definedName>
    <definedName name="body_3" localSheetId="18">#REF!</definedName>
    <definedName name="body_3" localSheetId="19">#REF!</definedName>
    <definedName name="body_3" localSheetId="26">#REF!</definedName>
    <definedName name="body_3" localSheetId="41">#REF!</definedName>
    <definedName name="body_3" localSheetId="42">#REF!</definedName>
    <definedName name="body_3">#REF!</definedName>
    <definedName name="body_4" localSheetId="16">#REF!</definedName>
    <definedName name="body_4" localSheetId="17">#REF!</definedName>
    <definedName name="body_4" localSheetId="18">#REF!</definedName>
    <definedName name="body_4" localSheetId="19">#REF!</definedName>
    <definedName name="body_4" localSheetId="26">#REF!</definedName>
    <definedName name="body_4" localSheetId="41">#REF!</definedName>
    <definedName name="body_4" localSheetId="42">#REF!</definedName>
    <definedName name="body_4">#REF!</definedName>
    <definedName name="body_5" localSheetId="16">#REF!</definedName>
    <definedName name="body_5" localSheetId="17">#REF!</definedName>
    <definedName name="body_5" localSheetId="18">#REF!</definedName>
    <definedName name="body_5" localSheetId="19">#REF!</definedName>
    <definedName name="body_5" localSheetId="26">#REF!</definedName>
    <definedName name="body_5" localSheetId="41">#REF!</definedName>
    <definedName name="body_5" localSheetId="42">#REF!</definedName>
    <definedName name="body_5">#REF!</definedName>
    <definedName name="body_6" localSheetId="16">#REF!</definedName>
    <definedName name="body_6" localSheetId="17">#REF!</definedName>
    <definedName name="body_6" localSheetId="18">#REF!</definedName>
    <definedName name="body_6" localSheetId="19">#REF!</definedName>
    <definedName name="body_6" localSheetId="26">#REF!</definedName>
    <definedName name="body_6" localSheetId="41">#REF!</definedName>
    <definedName name="body_6" localSheetId="42">#REF!</definedName>
    <definedName name="body_6">#REF!</definedName>
    <definedName name="body_7" localSheetId="16">#REF!</definedName>
    <definedName name="body_7" localSheetId="17">#REF!</definedName>
    <definedName name="body_7" localSheetId="18">#REF!</definedName>
    <definedName name="body_7" localSheetId="19">#REF!</definedName>
    <definedName name="body_7" localSheetId="26">#REF!</definedName>
    <definedName name="body_7" localSheetId="41">#REF!</definedName>
    <definedName name="body_7" localSheetId="42">#REF!</definedName>
    <definedName name="body_7">#REF!</definedName>
    <definedName name="C1.1a" localSheetId="16">#REF!</definedName>
    <definedName name="C1.1a" localSheetId="17">#REF!</definedName>
    <definedName name="C1.1a" localSheetId="18">#REF!</definedName>
    <definedName name="C1.1a" localSheetId="19">#REF!</definedName>
    <definedName name="C1.1a" localSheetId="26">#REF!</definedName>
    <definedName name="C1.1a" localSheetId="41">#REF!</definedName>
    <definedName name="C1.1a" localSheetId="42">#REF!</definedName>
    <definedName name="C1.1a">#REF!</definedName>
    <definedName name="C1.1a_1" localSheetId="16">#REF!</definedName>
    <definedName name="C1.1a_1" localSheetId="17">#REF!</definedName>
    <definedName name="C1.1a_1" localSheetId="18">#REF!</definedName>
    <definedName name="C1.1a_1" localSheetId="19">#REF!</definedName>
    <definedName name="C1.1a_1" localSheetId="26">#REF!</definedName>
    <definedName name="C1.1a_1" localSheetId="41">#REF!</definedName>
    <definedName name="C1.1a_1" localSheetId="42">#REF!</definedName>
    <definedName name="C1.1a_1">#REF!</definedName>
    <definedName name="C1.1a_10" localSheetId="16">#REF!</definedName>
    <definedName name="C1.1a_10" localSheetId="17">#REF!</definedName>
    <definedName name="C1.1a_10" localSheetId="18">#REF!</definedName>
    <definedName name="C1.1a_10" localSheetId="19">#REF!</definedName>
    <definedName name="C1.1a_10" localSheetId="26">#REF!</definedName>
    <definedName name="C1.1a_10" localSheetId="41">#REF!</definedName>
    <definedName name="C1.1a_10" localSheetId="42">#REF!</definedName>
    <definedName name="C1.1a_10">#REF!</definedName>
    <definedName name="C1.1a_2" localSheetId="16">#REF!</definedName>
    <definedName name="C1.1a_2" localSheetId="17">#REF!</definedName>
    <definedName name="C1.1a_2" localSheetId="18">#REF!</definedName>
    <definedName name="C1.1a_2" localSheetId="19">#REF!</definedName>
    <definedName name="C1.1a_2" localSheetId="26">#REF!</definedName>
    <definedName name="C1.1a_2" localSheetId="41">#REF!</definedName>
    <definedName name="C1.1a_2" localSheetId="42">#REF!</definedName>
    <definedName name="C1.1a_2">#REF!</definedName>
    <definedName name="C1.1a_3" localSheetId="16">#REF!</definedName>
    <definedName name="C1.1a_3" localSheetId="17">#REF!</definedName>
    <definedName name="C1.1a_3" localSheetId="18">#REF!</definedName>
    <definedName name="C1.1a_3" localSheetId="19">#REF!</definedName>
    <definedName name="C1.1a_3" localSheetId="26">#REF!</definedName>
    <definedName name="C1.1a_3" localSheetId="41">#REF!</definedName>
    <definedName name="C1.1a_3" localSheetId="42">#REF!</definedName>
    <definedName name="C1.1a_3">#REF!</definedName>
    <definedName name="C1.1a_4" localSheetId="16">#REF!</definedName>
    <definedName name="C1.1a_4" localSheetId="17">#REF!</definedName>
    <definedName name="C1.1a_4" localSheetId="18">#REF!</definedName>
    <definedName name="C1.1a_4" localSheetId="19">#REF!</definedName>
    <definedName name="C1.1a_4" localSheetId="26">#REF!</definedName>
    <definedName name="C1.1a_4" localSheetId="41">#REF!</definedName>
    <definedName name="C1.1a_4" localSheetId="42">#REF!</definedName>
    <definedName name="C1.1a_4">#REF!</definedName>
    <definedName name="C1.1a_5" localSheetId="16">#REF!</definedName>
    <definedName name="C1.1a_5" localSheetId="17">#REF!</definedName>
    <definedName name="C1.1a_5" localSheetId="18">#REF!</definedName>
    <definedName name="C1.1a_5" localSheetId="19">#REF!</definedName>
    <definedName name="C1.1a_5" localSheetId="26">#REF!</definedName>
    <definedName name="C1.1a_5" localSheetId="41">#REF!</definedName>
    <definedName name="C1.1a_5" localSheetId="42">#REF!</definedName>
    <definedName name="C1.1a_5">#REF!</definedName>
    <definedName name="C1.1a_6" localSheetId="16">#REF!</definedName>
    <definedName name="C1.1a_6" localSheetId="17">#REF!</definedName>
    <definedName name="C1.1a_6" localSheetId="18">#REF!</definedName>
    <definedName name="C1.1a_6" localSheetId="19">#REF!</definedName>
    <definedName name="C1.1a_6" localSheetId="26">#REF!</definedName>
    <definedName name="C1.1a_6" localSheetId="41">#REF!</definedName>
    <definedName name="C1.1a_6" localSheetId="42">#REF!</definedName>
    <definedName name="C1.1a_6">#REF!</definedName>
    <definedName name="C1.1a_7" localSheetId="16">#REF!</definedName>
    <definedName name="C1.1a_7" localSheetId="17">#REF!</definedName>
    <definedName name="C1.1a_7" localSheetId="18">#REF!</definedName>
    <definedName name="C1.1a_7" localSheetId="19">#REF!</definedName>
    <definedName name="C1.1a_7" localSheetId="26">#REF!</definedName>
    <definedName name="C1.1a_7" localSheetId="41">#REF!</definedName>
    <definedName name="C1.1a_7" localSheetId="42">#REF!</definedName>
    <definedName name="C1.1a_7">#REF!</definedName>
    <definedName name="calcul" localSheetId="16">#REF!</definedName>
    <definedName name="calcul" localSheetId="17">#REF!</definedName>
    <definedName name="calcul" localSheetId="18">#REF!</definedName>
    <definedName name="calcul" localSheetId="19">#REF!</definedName>
    <definedName name="calcul" localSheetId="26">#REF!</definedName>
    <definedName name="calcul" localSheetId="41">#REF!</definedName>
    <definedName name="calcul" localSheetId="42">#REF!</definedName>
    <definedName name="calcul">#REF!</definedName>
    <definedName name="calcul_10" localSheetId="16">#REF!</definedName>
    <definedName name="calcul_10" localSheetId="17">#REF!</definedName>
    <definedName name="calcul_10" localSheetId="18">#REF!</definedName>
    <definedName name="calcul_10" localSheetId="19">#REF!</definedName>
    <definedName name="calcul_10" localSheetId="26">#REF!</definedName>
    <definedName name="calcul_10" localSheetId="41">#REF!</definedName>
    <definedName name="calcul_10" localSheetId="42">#REF!</definedName>
    <definedName name="calcul_10">#REF!</definedName>
    <definedName name="calcul_3" localSheetId="16">#REF!</definedName>
    <definedName name="calcul_3" localSheetId="17">#REF!</definedName>
    <definedName name="calcul_3" localSheetId="18">#REF!</definedName>
    <definedName name="calcul_3" localSheetId="19">#REF!</definedName>
    <definedName name="calcul_3" localSheetId="26">#REF!</definedName>
    <definedName name="calcul_3" localSheetId="41">#REF!</definedName>
    <definedName name="calcul_3" localSheetId="42">#REF!</definedName>
    <definedName name="calcul_3">#REF!</definedName>
    <definedName name="calcul_4" localSheetId="16">#REF!</definedName>
    <definedName name="calcul_4" localSheetId="17">#REF!</definedName>
    <definedName name="calcul_4" localSheetId="18">#REF!</definedName>
    <definedName name="calcul_4" localSheetId="19">#REF!</definedName>
    <definedName name="calcul_4" localSheetId="26">#REF!</definedName>
    <definedName name="calcul_4" localSheetId="41">#REF!</definedName>
    <definedName name="calcul_4" localSheetId="42">#REF!</definedName>
    <definedName name="calcul_4">#REF!</definedName>
    <definedName name="calcul_5" localSheetId="16">#REF!</definedName>
    <definedName name="calcul_5" localSheetId="17">#REF!</definedName>
    <definedName name="calcul_5" localSheetId="18">#REF!</definedName>
    <definedName name="calcul_5" localSheetId="19">#REF!</definedName>
    <definedName name="calcul_5" localSheetId="26">#REF!</definedName>
    <definedName name="calcul_5" localSheetId="41">#REF!</definedName>
    <definedName name="calcul_5" localSheetId="42">#REF!</definedName>
    <definedName name="calcul_5">#REF!</definedName>
    <definedName name="calcul_6" localSheetId="16">[6]T.22!#REF!</definedName>
    <definedName name="calcul_6" localSheetId="17">[6]T.22!#REF!</definedName>
    <definedName name="calcul_6" localSheetId="18">[6]T.22!#REF!</definedName>
    <definedName name="calcul_6" localSheetId="19">[6]T.22!#REF!</definedName>
    <definedName name="calcul_6" localSheetId="26">[6]T.22!#REF!</definedName>
    <definedName name="calcul_6" localSheetId="41">[6]T.22!#REF!</definedName>
    <definedName name="calcul_6" localSheetId="42">[6]T.22!#REF!</definedName>
    <definedName name="calcul_6">[6]T.22!#REF!</definedName>
    <definedName name="calcul1">[7]Calcul_B1.1!$A$1:$L$37</definedName>
    <definedName name="Col_3G" localSheetId="16">#REF!</definedName>
    <definedName name="Col_3G" localSheetId="17">#REF!</definedName>
    <definedName name="Col_3G" localSheetId="18">#REF!</definedName>
    <definedName name="Col_3G" localSheetId="19">#REF!</definedName>
    <definedName name="Col_3G" localSheetId="20">#REF!</definedName>
    <definedName name="Col_3G" localSheetId="21">#REF!</definedName>
    <definedName name="Col_3G" localSheetId="24">#REF!</definedName>
    <definedName name="Col_3G" localSheetId="22">#REF!</definedName>
    <definedName name="Col_3G" localSheetId="23">#REF!</definedName>
    <definedName name="Col_3G" localSheetId="26">#REF!</definedName>
    <definedName name="Col_3G" localSheetId="30">#REF!</definedName>
    <definedName name="Col_3G" localSheetId="31">#REF!</definedName>
    <definedName name="Col_3G" localSheetId="36">#REF!</definedName>
    <definedName name="Col_3G" localSheetId="37">#REF!</definedName>
    <definedName name="Col_3G" localSheetId="41">#REF!</definedName>
    <definedName name="Col_3G" localSheetId="42">#REF!</definedName>
    <definedName name="Col_3G">#REF!</definedName>
    <definedName name="Col_3G_W" localSheetId="16">#REF!</definedName>
    <definedName name="Col_3G_W" localSheetId="17">#REF!</definedName>
    <definedName name="Col_3G_W" localSheetId="18">#REF!</definedName>
    <definedName name="Col_3G_W" localSheetId="19">#REF!</definedName>
    <definedName name="Col_3G_W" localSheetId="20">#REF!</definedName>
    <definedName name="Col_3G_W" localSheetId="21">#REF!</definedName>
    <definedName name="Col_3G_W" localSheetId="24">#REF!</definedName>
    <definedName name="Col_3G_W" localSheetId="22">#REF!</definedName>
    <definedName name="Col_3G_W" localSheetId="23">#REF!</definedName>
    <definedName name="Col_3G_W" localSheetId="26">#REF!</definedName>
    <definedName name="Col_3G_W" localSheetId="30">#REF!</definedName>
    <definedName name="Col_3G_W" localSheetId="31">#REF!</definedName>
    <definedName name="Col_3G_W" localSheetId="36">#REF!</definedName>
    <definedName name="Col_3G_W" localSheetId="37">#REF!</definedName>
    <definedName name="Col_3G_W" localSheetId="41">#REF!</definedName>
    <definedName name="Col_3G_W" localSheetId="42">#REF!</definedName>
    <definedName name="Col_3G_W">#REF!</definedName>
    <definedName name="Col_3V" localSheetId="16">#REF!</definedName>
    <definedName name="Col_3V" localSheetId="17">#REF!</definedName>
    <definedName name="Col_3V" localSheetId="18">#REF!</definedName>
    <definedName name="Col_3V" localSheetId="19">#REF!</definedName>
    <definedName name="Col_3V" localSheetId="20">#REF!</definedName>
    <definedName name="Col_3V" localSheetId="21">#REF!</definedName>
    <definedName name="Col_3V" localSheetId="24">#REF!</definedName>
    <definedName name="Col_3V" localSheetId="22">#REF!</definedName>
    <definedName name="Col_3V" localSheetId="23">#REF!</definedName>
    <definedName name="Col_3V" localSheetId="26">#REF!</definedName>
    <definedName name="Col_3V" localSheetId="30">#REF!</definedName>
    <definedName name="Col_3V" localSheetId="31">#REF!</definedName>
    <definedName name="Col_3V" localSheetId="36">#REF!</definedName>
    <definedName name="Col_3V" localSheetId="37">#REF!</definedName>
    <definedName name="Col_3V" localSheetId="41">#REF!</definedName>
    <definedName name="Col_3V" localSheetId="42">#REF!</definedName>
    <definedName name="Col_3V">#REF!</definedName>
    <definedName name="Col_3V_W" localSheetId="16">#REF!</definedName>
    <definedName name="Col_3V_W" localSheetId="17">#REF!</definedName>
    <definedName name="Col_3V_W" localSheetId="18">#REF!</definedName>
    <definedName name="Col_3V_W" localSheetId="19">#REF!</definedName>
    <definedName name="Col_3V_W" localSheetId="20">#REF!</definedName>
    <definedName name="Col_3V_W" localSheetId="21">#REF!</definedName>
    <definedName name="Col_3V_W" localSheetId="24">#REF!</definedName>
    <definedName name="Col_3V_W" localSheetId="22">#REF!</definedName>
    <definedName name="Col_3V_W" localSheetId="23">#REF!</definedName>
    <definedName name="Col_3V_W" localSheetId="26">#REF!</definedName>
    <definedName name="Col_3V_W" localSheetId="30">#REF!</definedName>
    <definedName name="Col_3V_W" localSheetId="31">#REF!</definedName>
    <definedName name="Col_3V_W" localSheetId="36">#REF!</definedName>
    <definedName name="Col_3V_W" localSheetId="37">#REF!</definedName>
    <definedName name="Col_3V_W" localSheetId="41">#REF!</definedName>
    <definedName name="Col_3V_W" localSheetId="42">#REF!</definedName>
    <definedName name="Col_3V_W">#REF!</definedName>
    <definedName name="countries" localSheetId="0">#REF!</definedName>
    <definedName name="countries" localSheetId="1">#REF!</definedName>
    <definedName name="countries" localSheetId="2">#REF!</definedName>
    <definedName name="countries" localSheetId="3">#REF!</definedName>
    <definedName name="countries" localSheetId="4">#REF!</definedName>
    <definedName name="countries" localSheetId="5">#REF!</definedName>
    <definedName name="countries" localSheetId="6">#REF!</definedName>
    <definedName name="countries" localSheetId="7">#REF!</definedName>
    <definedName name="countries" localSheetId="16">#REF!</definedName>
    <definedName name="countries" localSheetId="17">#REF!</definedName>
    <definedName name="countries" localSheetId="18">#REF!</definedName>
    <definedName name="countries" localSheetId="19">#REF!</definedName>
    <definedName name="countries" localSheetId="26">#REF!</definedName>
    <definedName name="countries" localSheetId="41">#REF!</definedName>
    <definedName name="countries" localSheetId="42">#REF!</definedName>
    <definedName name="countries">#REF!</definedName>
    <definedName name="countries_10" localSheetId="0">#REF!</definedName>
    <definedName name="countries_10" localSheetId="1">#REF!</definedName>
    <definedName name="countries_10" localSheetId="2">#REF!</definedName>
    <definedName name="countries_10" localSheetId="3">#REF!</definedName>
    <definedName name="countries_10" localSheetId="4">#REF!</definedName>
    <definedName name="countries_10" localSheetId="5">#REF!</definedName>
    <definedName name="countries_10" localSheetId="6">#REF!</definedName>
    <definedName name="countries_10" localSheetId="7">#REF!</definedName>
    <definedName name="countries_10" localSheetId="16">#REF!</definedName>
    <definedName name="countries_10" localSheetId="17">#REF!</definedName>
    <definedName name="countries_10" localSheetId="18">#REF!</definedName>
    <definedName name="countries_10" localSheetId="19">#REF!</definedName>
    <definedName name="countries_10" localSheetId="26">#REF!</definedName>
    <definedName name="countries_10" localSheetId="41">#REF!</definedName>
    <definedName name="countries_10" localSheetId="42">#REF!</definedName>
    <definedName name="countries_10">#REF!</definedName>
    <definedName name="countries_3" localSheetId="0">#REF!</definedName>
    <definedName name="countries_3" localSheetId="1">#REF!</definedName>
    <definedName name="countries_3" localSheetId="2">#REF!</definedName>
    <definedName name="countries_3" localSheetId="3">#REF!</definedName>
    <definedName name="countries_3" localSheetId="4">#REF!</definedName>
    <definedName name="countries_3" localSheetId="5">#REF!</definedName>
    <definedName name="countries_3" localSheetId="6">#REF!</definedName>
    <definedName name="countries_3" localSheetId="7">#REF!</definedName>
    <definedName name="countries_3" localSheetId="16">#REF!</definedName>
    <definedName name="countries_3" localSheetId="17">#REF!</definedName>
    <definedName name="countries_3" localSheetId="18">#REF!</definedName>
    <definedName name="countries_3" localSheetId="19">#REF!</definedName>
    <definedName name="countries_3" localSheetId="26">#REF!</definedName>
    <definedName name="countries_3" localSheetId="41">#REF!</definedName>
    <definedName name="countries_3" localSheetId="42">#REF!</definedName>
    <definedName name="countries_3">#REF!</definedName>
    <definedName name="countries_4" localSheetId="16">#REF!</definedName>
    <definedName name="countries_4" localSheetId="17">#REF!</definedName>
    <definedName name="countries_4" localSheetId="18">#REF!</definedName>
    <definedName name="countries_4" localSheetId="19">#REF!</definedName>
    <definedName name="countries_4" localSheetId="26">#REF!</definedName>
    <definedName name="countries_4" localSheetId="41">#REF!</definedName>
    <definedName name="countries_4" localSheetId="42">#REF!</definedName>
    <definedName name="countries_4">#REF!</definedName>
    <definedName name="countries_5" localSheetId="16">#REF!</definedName>
    <definedName name="countries_5" localSheetId="17">#REF!</definedName>
    <definedName name="countries_5" localSheetId="18">#REF!</definedName>
    <definedName name="countries_5" localSheetId="19">#REF!</definedName>
    <definedName name="countries_5" localSheetId="26">#REF!</definedName>
    <definedName name="countries_5" localSheetId="41">#REF!</definedName>
    <definedName name="countries_5" localSheetId="42">#REF!</definedName>
    <definedName name="countries_5">#REF!</definedName>
    <definedName name="countries_6" localSheetId="16">[6]T.22!#REF!</definedName>
    <definedName name="countries_6" localSheetId="17">[6]T.22!#REF!</definedName>
    <definedName name="countries_6" localSheetId="18">[6]T.22!#REF!</definedName>
    <definedName name="countries_6" localSheetId="19">[6]T.22!#REF!</definedName>
    <definedName name="countries_6" localSheetId="26">[6]T.22!#REF!</definedName>
    <definedName name="countries_6" localSheetId="41">[6]T.22!#REF!</definedName>
    <definedName name="countries_6" localSheetId="42">[6]T.22!#REF!</definedName>
    <definedName name="countries_6">[6]T.22!#REF!</definedName>
    <definedName name="DataA2_1b" localSheetId="16">#REF!</definedName>
    <definedName name="DataA2_1b" localSheetId="17">#REF!</definedName>
    <definedName name="DataA2_1b" localSheetId="18">#REF!</definedName>
    <definedName name="DataA2_1b" localSheetId="19">#REF!</definedName>
    <definedName name="DataA2_1b" localSheetId="20">#REF!</definedName>
    <definedName name="DataA2_1b" localSheetId="21">#REF!</definedName>
    <definedName name="DataA2_1b" localSheetId="24">#REF!</definedName>
    <definedName name="DataA2_1b" localSheetId="22">#REF!</definedName>
    <definedName name="DataA2_1b" localSheetId="23">#REF!</definedName>
    <definedName name="DataA2_1b" localSheetId="26">#REF!</definedName>
    <definedName name="DataA2_1b" localSheetId="30">#REF!</definedName>
    <definedName name="DataA2_1b" localSheetId="31">#REF!</definedName>
    <definedName name="DataA2_1b" localSheetId="36">#REF!</definedName>
    <definedName name="DataA2_1b" localSheetId="37">#REF!</definedName>
    <definedName name="DataA2_1b" localSheetId="41">#REF!</definedName>
    <definedName name="DataA2_1b" localSheetId="42">#REF!</definedName>
    <definedName name="DataA2_1b">#REF!</definedName>
    <definedName name="DataEntryBlock10" localSheetId="0">#REF!</definedName>
    <definedName name="DataEntryBlock10" localSheetId="1">#REF!</definedName>
    <definedName name="DataEntryBlock10" localSheetId="2">#REF!</definedName>
    <definedName name="DataEntryBlock10" localSheetId="3">#REF!</definedName>
    <definedName name="DataEntryBlock10" localSheetId="4">#REF!</definedName>
    <definedName name="DataEntryBlock10" localSheetId="5">#REF!</definedName>
    <definedName name="DataEntryBlock10" localSheetId="6">#REF!</definedName>
    <definedName name="DataEntryBlock10" localSheetId="7">#REF!</definedName>
    <definedName name="DataEntryBlock10" localSheetId="16">#REF!</definedName>
    <definedName name="DataEntryBlock10" localSheetId="17">#REF!</definedName>
    <definedName name="DataEntryBlock10" localSheetId="18">#REF!</definedName>
    <definedName name="DataEntryBlock10" localSheetId="19">#REF!</definedName>
    <definedName name="DataEntryBlock10" localSheetId="26">#REF!</definedName>
    <definedName name="DataEntryBlock10" localSheetId="41">#REF!</definedName>
    <definedName name="DataEntryBlock10" localSheetId="42">#REF!</definedName>
    <definedName name="DataEntryBlock10">#REF!</definedName>
    <definedName name="DataEntryBlock10_10" localSheetId="0">#REF!</definedName>
    <definedName name="DataEntryBlock10_10" localSheetId="1">#REF!</definedName>
    <definedName name="DataEntryBlock10_10" localSheetId="2">#REF!</definedName>
    <definedName name="DataEntryBlock10_10" localSheetId="3">#REF!</definedName>
    <definedName name="DataEntryBlock10_10" localSheetId="4">#REF!</definedName>
    <definedName name="DataEntryBlock10_10" localSheetId="5">#REF!</definedName>
    <definedName name="DataEntryBlock10_10" localSheetId="6">#REF!</definedName>
    <definedName name="DataEntryBlock10_10" localSheetId="7">#REF!</definedName>
    <definedName name="DataEntryBlock10_10" localSheetId="16">#REF!</definedName>
    <definedName name="DataEntryBlock10_10" localSheetId="17">#REF!</definedName>
    <definedName name="DataEntryBlock10_10" localSheetId="18">#REF!</definedName>
    <definedName name="DataEntryBlock10_10" localSheetId="19">#REF!</definedName>
    <definedName name="DataEntryBlock10_10" localSheetId="26">#REF!</definedName>
    <definedName name="DataEntryBlock10_10" localSheetId="41">#REF!</definedName>
    <definedName name="DataEntryBlock10_10" localSheetId="42">#REF!</definedName>
    <definedName name="DataEntryBlock10_10">#REF!</definedName>
    <definedName name="DataEntryBlock10_3" localSheetId="0">#REF!</definedName>
    <definedName name="DataEntryBlock10_3" localSheetId="1">#REF!</definedName>
    <definedName name="DataEntryBlock10_3" localSheetId="2">#REF!</definedName>
    <definedName name="DataEntryBlock10_3" localSheetId="3">#REF!</definedName>
    <definedName name="DataEntryBlock10_3" localSheetId="4">#REF!</definedName>
    <definedName name="DataEntryBlock10_3" localSheetId="5">#REF!</definedName>
    <definedName name="DataEntryBlock10_3" localSheetId="6">#REF!</definedName>
    <definedName name="DataEntryBlock10_3" localSheetId="7">#REF!</definedName>
    <definedName name="DataEntryBlock10_3" localSheetId="16">#REF!</definedName>
    <definedName name="DataEntryBlock10_3" localSheetId="17">#REF!</definedName>
    <definedName name="DataEntryBlock10_3" localSheetId="18">#REF!</definedName>
    <definedName name="DataEntryBlock10_3" localSheetId="19">#REF!</definedName>
    <definedName name="DataEntryBlock10_3" localSheetId="26">#REF!</definedName>
    <definedName name="DataEntryBlock10_3" localSheetId="41">#REF!</definedName>
    <definedName name="DataEntryBlock10_3" localSheetId="42">#REF!</definedName>
    <definedName name="DataEntryBlock10_3">#REF!</definedName>
    <definedName name="DataEntryBlock10_4" localSheetId="16">#REF!</definedName>
    <definedName name="DataEntryBlock10_4" localSheetId="17">#REF!</definedName>
    <definedName name="DataEntryBlock10_4" localSheetId="18">#REF!</definedName>
    <definedName name="DataEntryBlock10_4" localSheetId="19">#REF!</definedName>
    <definedName name="DataEntryBlock10_4" localSheetId="26">#REF!</definedName>
    <definedName name="DataEntryBlock10_4" localSheetId="41">#REF!</definedName>
    <definedName name="DataEntryBlock10_4" localSheetId="42">#REF!</definedName>
    <definedName name="DataEntryBlock10_4">#REF!</definedName>
    <definedName name="DataEntryBlock10_5" localSheetId="16">#REF!</definedName>
    <definedName name="DataEntryBlock10_5" localSheetId="17">#REF!</definedName>
    <definedName name="DataEntryBlock10_5" localSheetId="18">#REF!</definedName>
    <definedName name="DataEntryBlock10_5" localSheetId="19">#REF!</definedName>
    <definedName name="DataEntryBlock10_5" localSheetId="26">#REF!</definedName>
    <definedName name="DataEntryBlock10_5" localSheetId="41">#REF!</definedName>
    <definedName name="DataEntryBlock10_5" localSheetId="42">#REF!</definedName>
    <definedName name="DataEntryBlock10_5">#REF!</definedName>
    <definedName name="DataEntryBlock10_6" localSheetId="16">#REF!</definedName>
    <definedName name="DataEntryBlock10_6" localSheetId="17">#REF!</definedName>
    <definedName name="DataEntryBlock10_6" localSheetId="18">#REF!</definedName>
    <definedName name="DataEntryBlock10_6" localSheetId="19">#REF!</definedName>
    <definedName name="DataEntryBlock10_6" localSheetId="26">#REF!</definedName>
    <definedName name="DataEntryBlock10_6" localSheetId="41">#REF!</definedName>
    <definedName name="DataEntryBlock10_6" localSheetId="42">#REF!</definedName>
    <definedName name="DataEntryBlock10_6">#REF!</definedName>
    <definedName name="DataEntryBlock11" localSheetId="16">#REF!</definedName>
    <definedName name="DataEntryBlock11" localSheetId="17">#REF!</definedName>
    <definedName name="DataEntryBlock11" localSheetId="18">#REF!</definedName>
    <definedName name="DataEntryBlock11" localSheetId="19">#REF!</definedName>
    <definedName name="DataEntryBlock11" localSheetId="26">#REF!</definedName>
    <definedName name="DataEntryBlock11" localSheetId="41">#REF!</definedName>
    <definedName name="DataEntryBlock11" localSheetId="42">#REF!</definedName>
    <definedName name="DataEntryBlock11">#REF!</definedName>
    <definedName name="DataEntryBlock11_10" localSheetId="16">#REF!</definedName>
    <definedName name="DataEntryBlock11_10" localSheetId="17">#REF!</definedName>
    <definedName name="DataEntryBlock11_10" localSheetId="18">#REF!</definedName>
    <definedName name="DataEntryBlock11_10" localSheetId="19">#REF!</definedName>
    <definedName name="DataEntryBlock11_10" localSheetId="26">#REF!</definedName>
    <definedName name="DataEntryBlock11_10" localSheetId="41">#REF!</definedName>
    <definedName name="DataEntryBlock11_10" localSheetId="42">#REF!</definedName>
    <definedName name="DataEntryBlock11_10">#REF!</definedName>
    <definedName name="DataEntryBlock11_3" localSheetId="16">#REF!</definedName>
    <definedName name="DataEntryBlock11_3" localSheetId="17">#REF!</definedName>
    <definedName name="DataEntryBlock11_3" localSheetId="18">#REF!</definedName>
    <definedName name="DataEntryBlock11_3" localSheetId="19">#REF!</definedName>
    <definedName name="DataEntryBlock11_3" localSheetId="26">#REF!</definedName>
    <definedName name="DataEntryBlock11_3" localSheetId="41">#REF!</definedName>
    <definedName name="DataEntryBlock11_3" localSheetId="42">#REF!</definedName>
    <definedName name="DataEntryBlock11_3">#REF!</definedName>
    <definedName name="DataEntryBlock11_4" localSheetId="16">#REF!</definedName>
    <definedName name="DataEntryBlock11_4" localSheetId="17">#REF!</definedName>
    <definedName name="DataEntryBlock11_4" localSheetId="18">#REF!</definedName>
    <definedName name="DataEntryBlock11_4" localSheetId="19">#REF!</definedName>
    <definedName name="DataEntryBlock11_4" localSheetId="26">#REF!</definedName>
    <definedName name="DataEntryBlock11_4" localSheetId="41">#REF!</definedName>
    <definedName name="DataEntryBlock11_4" localSheetId="42">#REF!</definedName>
    <definedName name="DataEntryBlock11_4">#REF!</definedName>
    <definedName name="DataEntryBlock11_5" localSheetId="16">#REF!</definedName>
    <definedName name="DataEntryBlock11_5" localSheetId="17">#REF!</definedName>
    <definedName name="DataEntryBlock11_5" localSheetId="18">#REF!</definedName>
    <definedName name="DataEntryBlock11_5" localSheetId="19">#REF!</definedName>
    <definedName name="DataEntryBlock11_5" localSheetId="26">#REF!</definedName>
    <definedName name="DataEntryBlock11_5" localSheetId="41">#REF!</definedName>
    <definedName name="DataEntryBlock11_5" localSheetId="42">#REF!</definedName>
    <definedName name="DataEntryBlock11_5">#REF!</definedName>
    <definedName name="DataEntryBlock11_6" localSheetId="16">#REF!</definedName>
    <definedName name="DataEntryBlock11_6" localSheetId="17">#REF!</definedName>
    <definedName name="DataEntryBlock11_6" localSheetId="18">#REF!</definedName>
    <definedName name="DataEntryBlock11_6" localSheetId="19">#REF!</definedName>
    <definedName name="DataEntryBlock11_6" localSheetId="26">#REF!</definedName>
    <definedName name="DataEntryBlock11_6" localSheetId="41">#REF!</definedName>
    <definedName name="DataEntryBlock11_6" localSheetId="42">#REF!</definedName>
    <definedName name="DataEntryBlock11_6">#REF!</definedName>
    <definedName name="DataEntryBlock12" localSheetId="16">#REF!</definedName>
    <definedName name="DataEntryBlock12" localSheetId="17">#REF!</definedName>
    <definedName name="DataEntryBlock12" localSheetId="18">#REF!</definedName>
    <definedName name="DataEntryBlock12" localSheetId="19">#REF!</definedName>
    <definedName name="DataEntryBlock12" localSheetId="26">#REF!</definedName>
    <definedName name="DataEntryBlock12" localSheetId="41">#REF!</definedName>
    <definedName name="DataEntryBlock12" localSheetId="42">#REF!</definedName>
    <definedName name="DataEntryBlock12">#REF!</definedName>
    <definedName name="DataEntryBlock12_10" localSheetId="16">#REF!</definedName>
    <definedName name="DataEntryBlock12_10" localSheetId="17">#REF!</definedName>
    <definedName name="DataEntryBlock12_10" localSheetId="18">#REF!</definedName>
    <definedName name="DataEntryBlock12_10" localSheetId="19">#REF!</definedName>
    <definedName name="DataEntryBlock12_10" localSheetId="26">#REF!</definedName>
    <definedName name="DataEntryBlock12_10" localSheetId="41">#REF!</definedName>
    <definedName name="DataEntryBlock12_10" localSheetId="42">#REF!</definedName>
    <definedName name="DataEntryBlock12_10">#REF!</definedName>
    <definedName name="DataEntryBlock12_3" localSheetId="16">#REF!</definedName>
    <definedName name="DataEntryBlock12_3" localSheetId="17">#REF!</definedName>
    <definedName name="DataEntryBlock12_3" localSheetId="18">#REF!</definedName>
    <definedName name="DataEntryBlock12_3" localSheetId="19">#REF!</definedName>
    <definedName name="DataEntryBlock12_3" localSheetId="26">#REF!</definedName>
    <definedName name="DataEntryBlock12_3" localSheetId="41">#REF!</definedName>
    <definedName name="DataEntryBlock12_3" localSheetId="42">#REF!</definedName>
    <definedName name="DataEntryBlock12_3">#REF!</definedName>
    <definedName name="DataEntryBlock12_4" localSheetId="16">#REF!</definedName>
    <definedName name="DataEntryBlock12_4" localSheetId="17">#REF!</definedName>
    <definedName name="DataEntryBlock12_4" localSheetId="18">#REF!</definedName>
    <definedName name="DataEntryBlock12_4" localSheetId="19">#REF!</definedName>
    <definedName name="DataEntryBlock12_4" localSheetId="26">#REF!</definedName>
    <definedName name="DataEntryBlock12_4" localSheetId="41">#REF!</definedName>
    <definedName name="DataEntryBlock12_4" localSheetId="42">#REF!</definedName>
    <definedName name="DataEntryBlock12_4">#REF!</definedName>
    <definedName name="DataEntryBlock12_5" localSheetId="16">#REF!</definedName>
    <definedName name="DataEntryBlock12_5" localSheetId="17">#REF!</definedName>
    <definedName name="DataEntryBlock12_5" localSheetId="18">#REF!</definedName>
    <definedName name="DataEntryBlock12_5" localSheetId="19">#REF!</definedName>
    <definedName name="DataEntryBlock12_5" localSheetId="26">#REF!</definedName>
    <definedName name="DataEntryBlock12_5" localSheetId="41">#REF!</definedName>
    <definedName name="DataEntryBlock12_5" localSheetId="42">#REF!</definedName>
    <definedName name="DataEntryBlock12_5">#REF!</definedName>
    <definedName name="DataEntryBlock12_6" localSheetId="16">#REF!</definedName>
    <definedName name="DataEntryBlock12_6" localSheetId="17">#REF!</definedName>
    <definedName name="DataEntryBlock12_6" localSheetId="18">#REF!</definedName>
    <definedName name="DataEntryBlock12_6" localSheetId="19">#REF!</definedName>
    <definedName name="DataEntryBlock12_6" localSheetId="26">#REF!</definedName>
    <definedName name="DataEntryBlock12_6" localSheetId="41">#REF!</definedName>
    <definedName name="DataEntryBlock12_6" localSheetId="42">#REF!</definedName>
    <definedName name="DataEntryBlock12_6">#REF!</definedName>
    <definedName name="DataEntryBlock13" localSheetId="16">#REF!</definedName>
    <definedName name="DataEntryBlock13" localSheetId="17">#REF!</definedName>
    <definedName name="DataEntryBlock13" localSheetId="18">#REF!</definedName>
    <definedName name="DataEntryBlock13" localSheetId="19">#REF!</definedName>
    <definedName name="DataEntryBlock13" localSheetId="26">#REF!</definedName>
    <definedName name="DataEntryBlock13" localSheetId="41">#REF!</definedName>
    <definedName name="DataEntryBlock13" localSheetId="42">#REF!</definedName>
    <definedName name="DataEntryBlock13">#REF!</definedName>
    <definedName name="DataEntryBlock13_10" localSheetId="16">#REF!</definedName>
    <definedName name="DataEntryBlock13_10" localSheetId="17">#REF!</definedName>
    <definedName name="DataEntryBlock13_10" localSheetId="18">#REF!</definedName>
    <definedName name="DataEntryBlock13_10" localSheetId="19">#REF!</definedName>
    <definedName name="DataEntryBlock13_10" localSheetId="26">#REF!</definedName>
    <definedName name="DataEntryBlock13_10" localSheetId="41">#REF!</definedName>
    <definedName name="DataEntryBlock13_10" localSheetId="42">#REF!</definedName>
    <definedName name="DataEntryBlock13_10">#REF!</definedName>
    <definedName name="DataEntryBlock13_3" localSheetId="16">#REF!</definedName>
    <definedName name="DataEntryBlock13_3" localSheetId="17">#REF!</definedName>
    <definedName name="DataEntryBlock13_3" localSheetId="18">#REF!</definedName>
    <definedName name="DataEntryBlock13_3" localSheetId="19">#REF!</definedName>
    <definedName name="DataEntryBlock13_3" localSheetId="26">#REF!</definedName>
    <definedName name="DataEntryBlock13_3" localSheetId="41">#REF!</definedName>
    <definedName name="DataEntryBlock13_3" localSheetId="42">#REF!</definedName>
    <definedName name="DataEntryBlock13_3">#REF!</definedName>
    <definedName name="DataEntryBlock13_4" localSheetId="16">#REF!</definedName>
    <definedName name="DataEntryBlock13_4" localSheetId="17">#REF!</definedName>
    <definedName name="DataEntryBlock13_4" localSheetId="18">#REF!</definedName>
    <definedName name="DataEntryBlock13_4" localSheetId="19">#REF!</definedName>
    <definedName name="DataEntryBlock13_4" localSheetId="26">#REF!</definedName>
    <definedName name="DataEntryBlock13_4" localSheetId="41">#REF!</definedName>
    <definedName name="DataEntryBlock13_4" localSheetId="42">#REF!</definedName>
    <definedName name="DataEntryBlock13_4">#REF!</definedName>
    <definedName name="DataEntryBlock13_5" localSheetId="16">#REF!</definedName>
    <definedName name="DataEntryBlock13_5" localSheetId="17">#REF!</definedName>
    <definedName name="DataEntryBlock13_5" localSheetId="18">#REF!</definedName>
    <definedName name="DataEntryBlock13_5" localSheetId="19">#REF!</definedName>
    <definedName name="DataEntryBlock13_5" localSheetId="26">#REF!</definedName>
    <definedName name="DataEntryBlock13_5" localSheetId="41">#REF!</definedName>
    <definedName name="DataEntryBlock13_5" localSheetId="42">#REF!</definedName>
    <definedName name="DataEntryBlock13_5">#REF!</definedName>
    <definedName name="DataEntryBlock13_6" localSheetId="16">#REF!</definedName>
    <definedName name="DataEntryBlock13_6" localSheetId="17">#REF!</definedName>
    <definedName name="DataEntryBlock13_6" localSheetId="18">#REF!</definedName>
    <definedName name="DataEntryBlock13_6" localSheetId="19">#REF!</definedName>
    <definedName name="DataEntryBlock13_6" localSheetId="26">#REF!</definedName>
    <definedName name="DataEntryBlock13_6" localSheetId="41">#REF!</definedName>
    <definedName name="DataEntryBlock13_6" localSheetId="42">#REF!</definedName>
    <definedName name="DataEntryBlock13_6">#REF!</definedName>
    <definedName name="DataEntryBlock14" localSheetId="16">#REF!</definedName>
    <definedName name="DataEntryBlock14" localSheetId="17">#REF!</definedName>
    <definedName name="DataEntryBlock14" localSheetId="18">#REF!</definedName>
    <definedName name="DataEntryBlock14" localSheetId="19">#REF!</definedName>
    <definedName name="DataEntryBlock14" localSheetId="26">#REF!</definedName>
    <definedName name="DataEntryBlock14" localSheetId="41">#REF!</definedName>
    <definedName name="DataEntryBlock14" localSheetId="42">#REF!</definedName>
    <definedName name="DataEntryBlock14">#REF!</definedName>
    <definedName name="DataEntryBlock14_10" localSheetId="16">#REF!</definedName>
    <definedName name="DataEntryBlock14_10" localSheetId="17">#REF!</definedName>
    <definedName name="DataEntryBlock14_10" localSheetId="18">#REF!</definedName>
    <definedName name="DataEntryBlock14_10" localSheetId="19">#REF!</definedName>
    <definedName name="DataEntryBlock14_10" localSheetId="26">#REF!</definedName>
    <definedName name="DataEntryBlock14_10" localSheetId="41">#REF!</definedName>
    <definedName name="DataEntryBlock14_10" localSheetId="42">#REF!</definedName>
    <definedName name="DataEntryBlock14_10">#REF!</definedName>
    <definedName name="DataEntryBlock14_3" localSheetId="16">#REF!</definedName>
    <definedName name="DataEntryBlock14_3" localSheetId="17">#REF!</definedName>
    <definedName name="DataEntryBlock14_3" localSheetId="18">#REF!</definedName>
    <definedName name="DataEntryBlock14_3" localSheetId="19">#REF!</definedName>
    <definedName name="DataEntryBlock14_3" localSheetId="26">#REF!</definedName>
    <definedName name="DataEntryBlock14_3" localSheetId="41">#REF!</definedName>
    <definedName name="DataEntryBlock14_3" localSheetId="42">#REF!</definedName>
    <definedName name="DataEntryBlock14_3">#REF!</definedName>
    <definedName name="DataEntryBlock14_4" localSheetId="16">#REF!</definedName>
    <definedName name="DataEntryBlock14_4" localSheetId="17">#REF!</definedName>
    <definedName name="DataEntryBlock14_4" localSheetId="18">#REF!</definedName>
    <definedName name="DataEntryBlock14_4" localSheetId="19">#REF!</definedName>
    <definedName name="DataEntryBlock14_4" localSheetId="26">#REF!</definedName>
    <definedName name="DataEntryBlock14_4" localSheetId="41">#REF!</definedName>
    <definedName name="DataEntryBlock14_4" localSheetId="42">#REF!</definedName>
    <definedName name="DataEntryBlock14_4">#REF!</definedName>
    <definedName name="DataEntryBlock14_5" localSheetId="16">#REF!</definedName>
    <definedName name="DataEntryBlock14_5" localSheetId="17">#REF!</definedName>
    <definedName name="DataEntryBlock14_5" localSheetId="18">#REF!</definedName>
    <definedName name="DataEntryBlock14_5" localSheetId="19">#REF!</definedName>
    <definedName name="DataEntryBlock14_5" localSheetId="26">#REF!</definedName>
    <definedName name="DataEntryBlock14_5" localSheetId="41">#REF!</definedName>
    <definedName name="DataEntryBlock14_5" localSheetId="42">#REF!</definedName>
    <definedName name="DataEntryBlock14_5">#REF!</definedName>
    <definedName name="DataEntryBlock14_6" localSheetId="16">#REF!</definedName>
    <definedName name="DataEntryBlock14_6" localSheetId="17">#REF!</definedName>
    <definedName name="DataEntryBlock14_6" localSheetId="18">#REF!</definedName>
    <definedName name="DataEntryBlock14_6" localSheetId="19">#REF!</definedName>
    <definedName name="DataEntryBlock14_6" localSheetId="26">#REF!</definedName>
    <definedName name="DataEntryBlock14_6" localSheetId="41">#REF!</definedName>
    <definedName name="DataEntryBlock14_6" localSheetId="42">#REF!</definedName>
    <definedName name="DataEntryBlock14_6">#REF!</definedName>
    <definedName name="DataEntryBlock15" localSheetId="16">#REF!</definedName>
    <definedName name="DataEntryBlock15" localSheetId="17">#REF!</definedName>
    <definedName name="DataEntryBlock15" localSheetId="18">#REF!</definedName>
    <definedName name="DataEntryBlock15" localSheetId="19">#REF!</definedName>
    <definedName name="DataEntryBlock15" localSheetId="26">#REF!</definedName>
    <definedName name="DataEntryBlock15" localSheetId="41">#REF!</definedName>
    <definedName name="DataEntryBlock15" localSheetId="42">#REF!</definedName>
    <definedName name="DataEntryBlock15">#REF!</definedName>
    <definedName name="DataEntryBlock15_10" localSheetId="16">#REF!</definedName>
    <definedName name="DataEntryBlock15_10" localSheetId="17">#REF!</definedName>
    <definedName name="DataEntryBlock15_10" localSheetId="18">#REF!</definedName>
    <definedName name="DataEntryBlock15_10" localSheetId="19">#REF!</definedName>
    <definedName name="DataEntryBlock15_10" localSheetId="26">#REF!</definedName>
    <definedName name="DataEntryBlock15_10" localSheetId="41">#REF!</definedName>
    <definedName name="DataEntryBlock15_10" localSheetId="42">#REF!</definedName>
    <definedName name="DataEntryBlock15_10">#REF!</definedName>
    <definedName name="DataEntryBlock15_3" localSheetId="16">#REF!</definedName>
    <definedName name="DataEntryBlock15_3" localSheetId="17">#REF!</definedName>
    <definedName name="DataEntryBlock15_3" localSheetId="18">#REF!</definedName>
    <definedName name="DataEntryBlock15_3" localSheetId="19">#REF!</definedName>
    <definedName name="DataEntryBlock15_3" localSheetId="26">#REF!</definedName>
    <definedName name="DataEntryBlock15_3" localSheetId="41">#REF!</definedName>
    <definedName name="DataEntryBlock15_3" localSheetId="42">#REF!</definedName>
    <definedName name="DataEntryBlock15_3">#REF!</definedName>
    <definedName name="DataEntryBlock15_4" localSheetId="16">#REF!</definedName>
    <definedName name="DataEntryBlock15_4" localSheetId="17">#REF!</definedName>
    <definedName name="DataEntryBlock15_4" localSheetId="18">#REF!</definedName>
    <definedName name="DataEntryBlock15_4" localSheetId="19">#REF!</definedName>
    <definedName name="DataEntryBlock15_4" localSheetId="26">#REF!</definedName>
    <definedName name="DataEntryBlock15_4" localSheetId="41">#REF!</definedName>
    <definedName name="DataEntryBlock15_4" localSheetId="42">#REF!</definedName>
    <definedName name="DataEntryBlock15_4">#REF!</definedName>
    <definedName name="DataEntryBlock15_5" localSheetId="16">#REF!</definedName>
    <definedName name="DataEntryBlock15_5" localSheetId="17">#REF!</definedName>
    <definedName name="DataEntryBlock15_5" localSheetId="18">#REF!</definedName>
    <definedName name="DataEntryBlock15_5" localSheetId="19">#REF!</definedName>
    <definedName name="DataEntryBlock15_5" localSheetId="26">#REF!</definedName>
    <definedName name="DataEntryBlock15_5" localSheetId="41">#REF!</definedName>
    <definedName name="DataEntryBlock15_5" localSheetId="42">#REF!</definedName>
    <definedName name="DataEntryBlock15_5">#REF!</definedName>
    <definedName name="DataEntryBlock15_6" localSheetId="16">#REF!</definedName>
    <definedName name="DataEntryBlock15_6" localSheetId="17">#REF!</definedName>
    <definedName name="DataEntryBlock15_6" localSheetId="18">#REF!</definedName>
    <definedName name="DataEntryBlock15_6" localSheetId="19">#REF!</definedName>
    <definedName name="DataEntryBlock15_6" localSheetId="26">#REF!</definedName>
    <definedName name="DataEntryBlock15_6" localSheetId="41">#REF!</definedName>
    <definedName name="DataEntryBlock15_6" localSheetId="42">#REF!</definedName>
    <definedName name="DataEntryBlock15_6">#REF!</definedName>
    <definedName name="DataEntryBlock4" localSheetId="16">#REF!</definedName>
    <definedName name="DataEntryBlock4" localSheetId="17">#REF!</definedName>
    <definedName name="DataEntryBlock4" localSheetId="18">#REF!</definedName>
    <definedName name="DataEntryBlock4" localSheetId="19">#REF!</definedName>
    <definedName name="DataEntryBlock4" localSheetId="26">#REF!</definedName>
    <definedName name="DataEntryBlock4" localSheetId="41">#REF!</definedName>
    <definedName name="DataEntryBlock4" localSheetId="42">#REF!</definedName>
    <definedName name="DataEntryBlock4">#REF!</definedName>
    <definedName name="DataEntryBlock4_10" localSheetId="16">#REF!</definedName>
    <definedName name="DataEntryBlock4_10" localSheetId="17">#REF!</definedName>
    <definedName name="DataEntryBlock4_10" localSheetId="18">#REF!</definedName>
    <definedName name="DataEntryBlock4_10" localSheetId="19">#REF!</definedName>
    <definedName name="DataEntryBlock4_10" localSheetId="26">#REF!</definedName>
    <definedName name="DataEntryBlock4_10" localSheetId="41">#REF!</definedName>
    <definedName name="DataEntryBlock4_10" localSheetId="42">#REF!</definedName>
    <definedName name="DataEntryBlock4_10">#REF!</definedName>
    <definedName name="DataEntryBlock4_3" localSheetId="16">#REF!</definedName>
    <definedName name="DataEntryBlock4_3" localSheetId="17">#REF!</definedName>
    <definedName name="DataEntryBlock4_3" localSheetId="18">#REF!</definedName>
    <definedName name="DataEntryBlock4_3" localSheetId="19">#REF!</definedName>
    <definedName name="DataEntryBlock4_3" localSheetId="26">#REF!</definedName>
    <definedName name="DataEntryBlock4_3" localSheetId="41">#REF!</definedName>
    <definedName name="DataEntryBlock4_3" localSheetId="42">#REF!</definedName>
    <definedName name="DataEntryBlock4_3">#REF!</definedName>
    <definedName name="DataEntryBlock4_4" localSheetId="16">#REF!</definedName>
    <definedName name="DataEntryBlock4_4" localSheetId="17">#REF!</definedName>
    <definedName name="DataEntryBlock4_4" localSheetId="18">#REF!</definedName>
    <definedName name="DataEntryBlock4_4" localSheetId="19">#REF!</definedName>
    <definedName name="DataEntryBlock4_4" localSheetId="26">#REF!</definedName>
    <definedName name="DataEntryBlock4_4" localSheetId="41">#REF!</definedName>
    <definedName name="DataEntryBlock4_4" localSheetId="42">#REF!</definedName>
    <definedName name="DataEntryBlock4_4">#REF!</definedName>
    <definedName name="DataEntryBlock4_5" localSheetId="16">#REF!</definedName>
    <definedName name="DataEntryBlock4_5" localSheetId="17">#REF!</definedName>
    <definedName name="DataEntryBlock4_5" localSheetId="18">#REF!</definedName>
    <definedName name="DataEntryBlock4_5" localSheetId="19">#REF!</definedName>
    <definedName name="DataEntryBlock4_5" localSheetId="26">#REF!</definedName>
    <definedName name="DataEntryBlock4_5" localSheetId="41">#REF!</definedName>
    <definedName name="DataEntryBlock4_5" localSheetId="42">#REF!</definedName>
    <definedName name="DataEntryBlock4_5">#REF!</definedName>
    <definedName name="DataEntryBlock4_6" localSheetId="16">#REF!</definedName>
    <definedName name="DataEntryBlock4_6" localSheetId="17">#REF!</definedName>
    <definedName name="DataEntryBlock4_6" localSheetId="18">#REF!</definedName>
    <definedName name="DataEntryBlock4_6" localSheetId="19">#REF!</definedName>
    <definedName name="DataEntryBlock4_6" localSheetId="26">#REF!</definedName>
    <definedName name="DataEntryBlock4_6" localSheetId="41">#REF!</definedName>
    <definedName name="DataEntryBlock4_6" localSheetId="42">#REF!</definedName>
    <definedName name="DataEntryBlock4_6">#REF!</definedName>
    <definedName name="Excel_BuiltIn_Print_Area" localSheetId="16">#REF!</definedName>
    <definedName name="Excel_BuiltIn_Print_Area" localSheetId="17">#REF!</definedName>
    <definedName name="Excel_BuiltIn_Print_Area" localSheetId="18">#REF!</definedName>
    <definedName name="Excel_BuiltIn_Print_Area" localSheetId="19">#REF!</definedName>
    <definedName name="Excel_BuiltIn_Print_Area" localSheetId="26">#REF!</definedName>
    <definedName name="Excel_BuiltIn_Print_Area" localSheetId="41">#REF!</definedName>
    <definedName name="Excel_BuiltIn_Print_Area" localSheetId="42">#REF!</definedName>
    <definedName name="Excel_BuiltIn_Print_Area">#REF!</definedName>
    <definedName name="Excel_BuiltIn_Print_Area_2" localSheetId="16">[6]T.18!#REF!</definedName>
    <definedName name="Excel_BuiltIn_Print_Area_2" localSheetId="17">[6]T.18!#REF!</definedName>
    <definedName name="Excel_BuiltIn_Print_Area_2" localSheetId="18">[6]T.18!#REF!</definedName>
    <definedName name="Excel_BuiltIn_Print_Area_2" localSheetId="19">[6]T.18!#REF!</definedName>
    <definedName name="Excel_BuiltIn_Print_Area_2" localSheetId="26">[6]T.18!#REF!</definedName>
    <definedName name="Excel_BuiltIn_Print_Area_2" localSheetId="41">[6]T.18!#REF!</definedName>
    <definedName name="Excel_BuiltIn_Print_Area_2" localSheetId="42">[6]T.18!#REF!</definedName>
    <definedName name="Excel_BuiltIn_Print_Area_2">[6]T.18!#REF!</definedName>
    <definedName name="Excel_BuiltIn_Print_Titles_2" localSheetId="16">[6]T.18!#REF!</definedName>
    <definedName name="Excel_BuiltIn_Print_Titles_2" localSheetId="17">[6]T.18!#REF!</definedName>
    <definedName name="Excel_BuiltIn_Print_Titles_2" localSheetId="18">[6]T.18!#REF!</definedName>
    <definedName name="Excel_BuiltIn_Print_Titles_2" localSheetId="19">[6]T.18!#REF!</definedName>
    <definedName name="Excel_BuiltIn_Print_Titles_2" localSheetId="26">[6]T.18!#REF!</definedName>
    <definedName name="Excel_BuiltIn_Print_Titles_2" localSheetId="41">[6]T.18!#REF!</definedName>
    <definedName name="Excel_BuiltIn_Print_Titles_2" localSheetId="42">[6]T.18!#REF!</definedName>
    <definedName name="Excel_BuiltIn_Print_Titles_2">[6]T.18!#REF!</definedName>
    <definedName name="fg_567">[8]FG_567!$A$1:$AC$30</definedName>
    <definedName name="FG_ISC123">[9]FG_123!$A$1:$AZ$45</definedName>
    <definedName name="FG_ISC567">[8]FG_567!$A$1:$AZ$45</definedName>
    <definedName name="g" localSheetId="16">#REF!</definedName>
    <definedName name="g" localSheetId="17">#REF!</definedName>
    <definedName name="g" localSheetId="18">#REF!</definedName>
    <definedName name="g" localSheetId="19">#REF!</definedName>
    <definedName name="g" localSheetId="20">#REF!</definedName>
    <definedName name="g" localSheetId="21">#REF!</definedName>
    <definedName name="g" localSheetId="24">#REF!</definedName>
    <definedName name="g" localSheetId="22">#REF!</definedName>
    <definedName name="g" localSheetId="23">#REF!</definedName>
    <definedName name="g" localSheetId="26">#REF!</definedName>
    <definedName name="g" localSheetId="30">#REF!</definedName>
    <definedName name="g" localSheetId="31">#REF!</definedName>
    <definedName name="g" localSheetId="36">#REF!</definedName>
    <definedName name="g" localSheetId="37">#REF!</definedName>
    <definedName name="g" localSheetId="41">#REF!</definedName>
    <definedName name="g" localSheetId="42">#REF!</definedName>
    <definedName name="g">#REF!</definedName>
    <definedName name="Grad3">[10]T_A2.1!$A$9:$W$58</definedName>
    <definedName name="Grad3_below25">[10]T_A2.2!$A$9:$Z$58</definedName>
    <definedName name="GrossNet" localSheetId="16">#REF!</definedName>
    <definedName name="GrossNet" localSheetId="17">#REF!</definedName>
    <definedName name="GrossNet" localSheetId="18">#REF!</definedName>
    <definedName name="GrossNet" localSheetId="19">#REF!</definedName>
    <definedName name="GrossNet" localSheetId="20">#REF!</definedName>
    <definedName name="GrossNet" localSheetId="21">#REF!</definedName>
    <definedName name="GrossNet" localSheetId="24">#REF!</definedName>
    <definedName name="GrossNet" localSheetId="22">#REF!</definedName>
    <definedName name="GrossNet" localSheetId="23">#REF!</definedName>
    <definedName name="GrossNet" localSheetId="26">#REF!</definedName>
    <definedName name="GrossNet" localSheetId="30">#REF!</definedName>
    <definedName name="GrossNet" localSheetId="31">#REF!</definedName>
    <definedName name="GrossNet" localSheetId="36">#REF!</definedName>
    <definedName name="GrossNet" localSheetId="37">#REF!</definedName>
    <definedName name="GrossNet" localSheetId="41">#REF!</definedName>
    <definedName name="GrossNet" localSheetId="42">#REF!</definedName>
    <definedName name="GrossNet">#REF!</definedName>
    <definedName name="INDF1">[11]F1_ALL!$A$1:$AZ$50</definedName>
    <definedName name="indf11">[12]F11_ALL!$A$1:$AZ$15</definedName>
    <definedName name="indf11_94">[13]F11_A94!$A$1:$AE$15</definedName>
    <definedName name="INDF12">[14]F12_ALL!$A$1:$AJ$25</definedName>
    <definedName name="INDF13">[15]F13_ALL!$A$1:$AH$10</definedName>
    <definedName name="indicator_range" localSheetId="0">#REF!</definedName>
    <definedName name="indicator_range" localSheetId="1">#REF!</definedName>
    <definedName name="indicator_range" localSheetId="2">#REF!</definedName>
    <definedName name="indicator_range" localSheetId="3">#REF!</definedName>
    <definedName name="indicator_range" localSheetId="4">#REF!</definedName>
    <definedName name="indicator_range" localSheetId="5">#REF!</definedName>
    <definedName name="indicator_range" localSheetId="6">#REF!</definedName>
    <definedName name="indicator_range" localSheetId="7">#REF!</definedName>
    <definedName name="indicator_range" localSheetId="16">#REF!</definedName>
    <definedName name="indicator_range" localSheetId="17">#REF!</definedName>
    <definedName name="indicator_range" localSheetId="18">#REF!</definedName>
    <definedName name="indicator_range" localSheetId="19">#REF!</definedName>
    <definedName name="indicator_range" localSheetId="26">#REF!</definedName>
    <definedName name="indicator_range" localSheetId="41">#REF!</definedName>
    <definedName name="indicator_range" localSheetId="42">#REF!</definedName>
    <definedName name="indicator_range">#REF!</definedName>
    <definedName name="indicator_range_2" localSheetId="16">[6]T.18!#REF!</definedName>
    <definedName name="indicator_range_2" localSheetId="17">[6]T.18!#REF!</definedName>
    <definedName name="indicator_range_2" localSheetId="18">[6]T.18!#REF!</definedName>
    <definedName name="indicator_range_2" localSheetId="19">[6]T.18!#REF!</definedName>
    <definedName name="indicator_range_2" localSheetId="26">[6]T.18!#REF!</definedName>
    <definedName name="indicator_range_2" localSheetId="41">[6]T.18!#REF!</definedName>
    <definedName name="indicator_range_2" localSheetId="42">[6]T.18!#REF!</definedName>
    <definedName name="indicator_range_2">[6]T.18!#REF!</definedName>
    <definedName name="indicator_range_5" localSheetId="0">#REF!</definedName>
    <definedName name="indicator_range_5" localSheetId="1">#REF!</definedName>
    <definedName name="indicator_range_5" localSheetId="2">#REF!</definedName>
    <definedName name="indicator_range_5" localSheetId="3">#REF!</definedName>
    <definedName name="indicator_range_5" localSheetId="4">#REF!</definedName>
    <definedName name="indicator_range_5" localSheetId="5">#REF!</definedName>
    <definedName name="indicator_range_5" localSheetId="6">#REF!</definedName>
    <definedName name="indicator_range_5" localSheetId="7">#REF!</definedName>
    <definedName name="indicator_range_5" localSheetId="16">#REF!</definedName>
    <definedName name="indicator_range_5" localSheetId="17">#REF!</definedName>
    <definedName name="indicator_range_5" localSheetId="18">#REF!</definedName>
    <definedName name="indicator_range_5" localSheetId="19">#REF!</definedName>
    <definedName name="indicator_range_5" localSheetId="26">#REF!</definedName>
    <definedName name="indicator_range_5" localSheetId="41">#REF!</definedName>
    <definedName name="indicator_range_5" localSheetId="42">#REF!</definedName>
    <definedName name="indicator_range_5">#REF!</definedName>
    <definedName name="m" localSheetId="0">#REF!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 localSheetId="16">#REF!</definedName>
    <definedName name="m" localSheetId="17">#REF!</definedName>
    <definedName name="m" localSheetId="18">#REF!</definedName>
    <definedName name="m" localSheetId="19">#REF!</definedName>
    <definedName name="m" localSheetId="26">#REF!</definedName>
    <definedName name="m" localSheetId="41">#REF!</definedName>
    <definedName name="m" localSheetId="42">#REF!</definedName>
    <definedName name="m">#REF!</definedName>
    <definedName name="n" localSheetId="0">#REF!</definedName>
    <definedName name="n" localSheetId="1">#REF!</definedName>
    <definedName name="n" localSheetId="2">#REF!</definedName>
    <definedName name="n" localSheetId="3">#REF!</definedName>
    <definedName name="n" localSheetId="4">#REF!</definedName>
    <definedName name="n" localSheetId="5">#REF!</definedName>
    <definedName name="n" localSheetId="6">#REF!</definedName>
    <definedName name="n" localSheetId="7">#REF!</definedName>
    <definedName name="n" localSheetId="16">#REF!</definedName>
    <definedName name="n" localSheetId="17">#REF!</definedName>
    <definedName name="n" localSheetId="18">#REF!</definedName>
    <definedName name="n" localSheetId="19">#REF!</definedName>
    <definedName name="n" localSheetId="26">#REF!</definedName>
    <definedName name="n" localSheetId="41">#REF!</definedName>
    <definedName name="n" localSheetId="42">#REF!</definedName>
    <definedName name="n">#REF!</definedName>
    <definedName name="p5_age" localSheetId="0">#REF!</definedName>
    <definedName name="p5_age" localSheetId="1">#REF!</definedName>
    <definedName name="p5_age" localSheetId="2">#REF!</definedName>
    <definedName name="p5_age" localSheetId="3">#REF!</definedName>
    <definedName name="p5_age" localSheetId="4">#REF!</definedName>
    <definedName name="p5_age" localSheetId="5">#REF!</definedName>
    <definedName name="p5_age" localSheetId="6">#REF!</definedName>
    <definedName name="p5_age" localSheetId="7">#REF!</definedName>
    <definedName name="p5_age" localSheetId="32">#REF!</definedName>
    <definedName name="p5_age" localSheetId="33">#REF!</definedName>
    <definedName name="p5_age" localSheetId="34">#REF!</definedName>
    <definedName name="p5_age" localSheetId="35">#REF!</definedName>
    <definedName name="p5_age">[16]p5_ageISC5a!$A$1:$D$55</definedName>
    <definedName name="p5_age_10" localSheetId="0">#REF!</definedName>
    <definedName name="p5_age_10" localSheetId="1">#REF!</definedName>
    <definedName name="p5_age_10" localSheetId="2">#REF!</definedName>
    <definedName name="p5_age_10" localSheetId="3">#REF!</definedName>
    <definedName name="p5_age_10" localSheetId="4">#REF!</definedName>
    <definedName name="p5_age_10" localSheetId="5">#REF!</definedName>
    <definedName name="p5_age_10" localSheetId="6">#REF!</definedName>
    <definedName name="p5_age_10" localSheetId="7">#REF!</definedName>
    <definedName name="p5_age_10" localSheetId="16">#REF!</definedName>
    <definedName name="p5_age_10" localSheetId="17">#REF!</definedName>
    <definedName name="p5_age_10" localSheetId="18">#REF!</definedName>
    <definedName name="p5_age_10" localSheetId="19">#REF!</definedName>
    <definedName name="p5_age_10" localSheetId="26">#REF!</definedName>
    <definedName name="p5_age_10" localSheetId="41">#REF!</definedName>
    <definedName name="p5_age_10" localSheetId="42">#REF!</definedName>
    <definedName name="p5_age_10">#REF!</definedName>
    <definedName name="p5_age_3" localSheetId="0">#REF!</definedName>
    <definedName name="p5_age_3" localSheetId="1">#REF!</definedName>
    <definedName name="p5_age_3" localSheetId="2">#REF!</definedName>
    <definedName name="p5_age_3" localSheetId="3">#REF!</definedName>
    <definedName name="p5_age_3" localSheetId="4">#REF!</definedName>
    <definedName name="p5_age_3" localSheetId="5">#REF!</definedName>
    <definedName name="p5_age_3" localSheetId="6">#REF!</definedName>
    <definedName name="p5_age_3" localSheetId="7">#REF!</definedName>
    <definedName name="p5_age_3" localSheetId="16">#REF!</definedName>
    <definedName name="p5_age_3" localSheetId="17">#REF!</definedName>
    <definedName name="p5_age_3" localSheetId="18">#REF!</definedName>
    <definedName name="p5_age_3" localSheetId="19">#REF!</definedName>
    <definedName name="p5_age_3" localSheetId="26">#REF!</definedName>
    <definedName name="p5_age_3" localSheetId="41">#REF!</definedName>
    <definedName name="p5_age_3" localSheetId="42">#REF!</definedName>
    <definedName name="p5_age_3">#REF!</definedName>
    <definedName name="p5_age_4" localSheetId="0">#REF!</definedName>
    <definedName name="p5_age_4" localSheetId="1">#REF!</definedName>
    <definedName name="p5_age_4" localSheetId="2">#REF!</definedName>
    <definedName name="p5_age_4" localSheetId="3">#REF!</definedName>
    <definedName name="p5_age_4" localSheetId="4">#REF!</definedName>
    <definedName name="p5_age_4" localSheetId="5">#REF!</definedName>
    <definedName name="p5_age_4" localSheetId="6">#REF!</definedName>
    <definedName name="p5_age_4" localSheetId="7">#REF!</definedName>
    <definedName name="p5_age_4" localSheetId="16">#REF!</definedName>
    <definedName name="p5_age_4" localSheetId="17">#REF!</definedName>
    <definedName name="p5_age_4" localSheetId="18">#REF!</definedName>
    <definedName name="p5_age_4" localSheetId="19">#REF!</definedName>
    <definedName name="p5_age_4" localSheetId="26">#REF!</definedName>
    <definedName name="p5_age_4" localSheetId="41">#REF!</definedName>
    <definedName name="p5_age_4" localSheetId="42">#REF!</definedName>
    <definedName name="p5_age_4">#REF!</definedName>
    <definedName name="p5_age_5" localSheetId="16">#REF!</definedName>
    <definedName name="p5_age_5" localSheetId="17">#REF!</definedName>
    <definedName name="p5_age_5" localSheetId="18">#REF!</definedName>
    <definedName name="p5_age_5" localSheetId="19">#REF!</definedName>
    <definedName name="p5_age_5" localSheetId="26">#REF!</definedName>
    <definedName name="p5_age_5" localSheetId="41">#REF!</definedName>
    <definedName name="p5_age_5" localSheetId="42">#REF!</definedName>
    <definedName name="p5_age_5">#REF!</definedName>
    <definedName name="p5_age_6" localSheetId="16">#REF!</definedName>
    <definedName name="p5_age_6" localSheetId="17">#REF!</definedName>
    <definedName name="p5_age_6" localSheetId="18">#REF!</definedName>
    <definedName name="p5_age_6" localSheetId="19">#REF!</definedName>
    <definedName name="p5_age_6" localSheetId="26">#REF!</definedName>
    <definedName name="p5_age_6" localSheetId="41">#REF!</definedName>
    <definedName name="p5_age_6" localSheetId="42">#REF!</definedName>
    <definedName name="p5_age_6">#REF!</definedName>
    <definedName name="p5nr" localSheetId="0">#REF!</definedName>
    <definedName name="p5nr" localSheetId="1">#REF!</definedName>
    <definedName name="p5nr" localSheetId="2">#REF!</definedName>
    <definedName name="p5nr" localSheetId="3">#REF!</definedName>
    <definedName name="p5nr" localSheetId="4">#REF!</definedName>
    <definedName name="p5nr" localSheetId="5">#REF!</definedName>
    <definedName name="p5nr" localSheetId="6">#REF!</definedName>
    <definedName name="p5nr" localSheetId="7">#REF!</definedName>
    <definedName name="p5nr" localSheetId="32">#REF!</definedName>
    <definedName name="p5nr" localSheetId="33">#REF!</definedName>
    <definedName name="p5nr" localSheetId="34">#REF!</definedName>
    <definedName name="p5nr" localSheetId="35">#REF!</definedName>
    <definedName name="p5nr">[17]P5nr_2!$A$1:$AC$43</definedName>
    <definedName name="p5nr_10" localSheetId="0">#REF!</definedName>
    <definedName name="p5nr_10" localSheetId="1">#REF!</definedName>
    <definedName name="p5nr_10" localSheetId="2">#REF!</definedName>
    <definedName name="p5nr_10" localSheetId="3">#REF!</definedName>
    <definedName name="p5nr_10" localSheetId="4">#REF!</definedName>
    <definedName name="p5nr_10" localSheetId="5">#REF!</definedName>
    <definedName name="p5nr_10" localSheetId="6">#REF!</definedName>
    <definedName name="p5nr_10" localSheetId="7">#REF!</definedName>
    <definedName name="p5nr_10" localSheetId="16">#REF!</definedName>
    <definedName name="p5nr_10" localSheetId="17">#REF!</definedName>
    <definedName name="p5nr_10" localSheetId="18">#REF!</definedName>
    <definedName name="p5nr_10" localSheetId="19">#REF!</definedName>
    <definedName name="p5nr_10" localSheetId="26">#REF!</definedName>
    <definedName name="p5nr_10" localSheetId="41">#REF!</definedName>
    <definedName name="p5nr_10" localSheetId="42">#REF!</definedName>
    <definedName name="p5nr_10">#REF!</definedName>
    <definedName name="p5nr_3" localSheetId="0">#REF!</definedName>
    <definedName name="p5nr_3" localSheetId="1">#REF!</definedName>
    <definedName name="p5nr_3" localSheetId="2">#REF!</definedName>
    <definedName name="p5nr_3" localSheetId="3">#REF!</definedName>
    <definedName name="p5nr_3" localSheetId="4">#REF!</definedName>
    <definedName name="p5nr_3" localSheetId="5">#REF!</definedName>
    <definedName name="p5nr_3" localSheetId="6">#REF!</definedName>
    <definedName name="p5nr_3" localSheetId="7">#REF!</definedName>
    <definedName name="p5nr_3" localSheetId="16">#REF!</definedName>
    <definedName name="p5nr_3" localSheetId="17">#REF!</definedName>
    <definedName name="p5nr_3" localSheetId="18">#REF!</definedName>
    <definedName name="p5nr_3" localSheetId="19">#REF!</definedName>
    <definedName name="p5nr_3" localSheetId="26">#REF!</definedName>
    <definedName name="p5nr_3" localSheetId="41">#REF!</definedName>
    <definedName name="p5nr_3" localSheetId="42">#REF!</definedName>
    <definedName name="p5nr_3">#REF!</definedName>
    <definedName name="p5nr_4" localSheetId="0">#REF!</definedName>
    <definedName name="p5nr_4" localSheetId="1">#REF!</definedName>
    <definedName name="p5nr_4" localSheetId="2">#REF!</definedName>
    <definedName name="p5nr_4" localSheetId="3">#REF!</definedName>
    <definedName name="p5nr_4" localSheetId="4">#REF!</definedName>
    <definedName name="p5nr_4" localSheetId="5">#REF!</definedName>
    <definedName name="p5nr_4" localSheetId="6">#REF!</definedName>
    <definedName name="p5nr_4" localSheetId="7">#REF!</definedName>
    <definedName name="p5nr_4" localSheetId="16">#REF!</definedName>
    <definedName name="p5nr_4" localSheetId="17">#REF!</definedName>
    <definedName name="p5nr_4" localSheetId="18">#REF!</definedName>
    <definedName name="p5nr_4" localSheetId="19">#REF!</definedName>
    <definedName name="p5nr_4" localSheetId="26">#REF!</definedName>
    <definedName name="p5nr_4" localSheetId="41">#REF!</definedName>
    <definedName name="p5nr_4" localSheetId="42">#REF!</definedName>
    <definedName name="p5nr_4">#REF!</definedName>
    <definedName name="p5nr_5" localSheetId="16">#REF!</definedName>
    <definedName name="p5nr_5" localSheetId="17">#REF!</definedName>
    <definedName name="p5nr_5" localSheetId="18">#REF!</definedName>
    <definedName name="p5nr_5" localSheetId="19">#REF!</definedName>
    <definedName name="p5nr_5" localSheetId="26">#REF!</definedName>
    <definedName name="p5nr_5" localSheetId="41">#REF!</definedName>
    <definedName name="p5nr_5" localSheetId="42">#REF!</definedName>
    <definedName name="p5nr_5">#REF!</definedName>
    <definedName name="p5nr_6" localSheetId="16">#REF!</definedName>
    <definedName name="p5nr_6" localSheetId="17">#REF!</definedName>
    <definedName name="p5nr_6" localSheetId="18">#REF!</definedName>
    <definedName name="p5nr_6" localSheetId="19">#REF!</definedName>
    <definedName name="p5nr_6" localSheetId="26">#REF!</definedName>
    <definedName name="p5nr_6" localSheetId="41">#REF!</definedName>
    <definedName name="p5nr_6" localSheetId="42">#REF!</definedName>
    <definedName name="p5nr_6">#REF!</definedName>
    <definedName name="POpula" localSheetId="16">#REF!</definedName>
    <definedName name="POpula" localSheetId="17">#REF!</definedName>
    <definedName name="POpula" localSheetId="18">#REF!</definedName>
    <definedName name="POpula" localSheetId="19">#REF!</definedName>
    <definedName name="POpula" localSheetId="26">#REF!</definedName>
    <definedName name="POpula" localSheetId="41">#REF!</definedName>
    <definedName name="POpula" localSheetId="42">#REF!</definedName>
    <definedName name="POpula">#REF!</definedName>
    <definedName name="POpula_10" localSheetId="16">#REF!</definedName>
    <definedName name="POpula_10" localSheetId="17">#REF!</definedName>
    <definedName name="POpula_10" localSheetId="18">#REF!</definedName>
    <definedName name="POpula_10" localSheetId="19">#REF!</definedName>
    <definedName name="POpula_10" localSheetId="26">#REF!</definedName>
    <definedName name="POpula_10" localSheetId="41">#REF!</definedName>
    <definedName name="POpula_10" localSheetId="42">#REF!</definedName>
    <definedName name="POpula_10">#REF!</definedName>
    <definedName name="POpula_3" localSheetId="16">#REF!</definedName>
    <definedName name="POpula_3" localSheetId="17">#REF!</definedName>
    <definedName name="POpula_3" localSheetId="18">#REF!</definedName>
    <definedName name="POpula_3" localSheetId="19">#REF!</definedName>
    <definedName name="POpula_3" localSheetId="26">#REF!</definedName>
    <definedName name="POpula_3" localSheetId="41">#REF!</definedName>
    <definedName name="POpula_3" localSheetId="42">#REF!</definedName>
    <definedName name="POpula_3">#REF!</definedName>
    <definedName name="POpula_4" localSheetId="16">#REF!</definedName>
    <definedName name="POpula_4" localSheetId="17">#REF!</definedName>
    <definedName name="POpula_4" localSheetId="18">#REF!</definedName>
    <definedName name="POpula_4" localSheetId="19">#REF!</definedName>
    <definedName name="POpula_4" localSheetId="26">#REF!</definedName>
    <definedName name="POpula_4" localSheetId="41">#REF!</definedName>
    <definedName name="POpula_4" localSheetId="42">#REF!</definedName>
    <definedName name="POpula_4">#REF!</definedName>
    <definedName name="POpula_5" localSheetId="16">#REF!</definedName>
    <definedName name="POpula_5" localSheetId="17">#REF!</definedName>
    <definedName name="POpula_5" localSheetId="18">#REF!</definedName>
    <definedName name="POpula_5" localSheetId="19">#REF!</definedName>
    <definedName name="POpula_5" localSheetId="26">#REF!</definedName>
    <definedName name="POpula_5" localSheetId="41">#REF!</definedName>
    <definedName name="POpula_5" localSheetId="42">#REF!</definedName>
    <definedName name="POpula_5">#REF!</definedName>
    <definedName name="POpula_6" localSheetId="16">#REF!</definedName>
    <definedName name="POpula_6" localSheetId="17">#REF!</definedName>
    <definedName name="POpula_6" localSheetId="18">#REF!</definedName>
    <definedName name="POpula_6" localSheetId="19">#REF!</definedName>
    <definedName name="POpula_6" localSheetId="26">#REF!</definedName>
    <definedName name="POpula_6" localSheetId="41">#REF!</definedName>
    <definedName name="POpula_6" localSheetId="42">#REF!</definedName>
    <definedName name="POpula_6">#REF!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4">#REF!</definedName>
    <definedName name="PRINT_AREA_MI" localSheetId="22">#REF!</definedName>
    <definedName name="PRINT_AREA_MI" localSheetId="23">#REF!</definedName>
    <definedName name="PRINT_AREA_MI" localSheetId="26">#REF!</definedName>
    <definedName name="PRINT_AREA_MI" localSheetId="30">#REF!</definedName>
    <definedName name="PRINT_AREA_MI" localSheetId="31">#REF!</definedName>
    <definedName name="PRINT_AREA_MI" localSheetId="36">#REF!</definedName>
    <definedName name="PRINT_AREA_MI" localSheetId="37">#REF!</definedName>
    <definedName name="PRINT_AREA_MI" localSheetId="41">#REF!</definedName>
    <definedName name="PRINT_AREA_MI" localSheetId="42">#REF!</definedName>
    <definedName name="PRINT_AREA_MI">#REF!</definedName>
    <definedName name="PRINT_TITLES_MI" localSheetId="16">#REF!</definedName>
    <definedName name="PRINT_TITLES_MI" localSheetId="17">#REF!</definedName>
    <definedName name="PRINT_TITLES_MI" localSheetId="18">#REF!</definedName>
    <definedName name="PRINT_TITLES_MI" localSheetId="19">#REF!</definedName>
    <definedName name="PRINT_TITLES_MI" localSheetId="20">#REF!</definedName>
    <definedName name="PRINT_TITLES_MI" localSheetId="21">#REF!</definedName>
    <definedName name="PRINT_TITLES_MI" localSheetId="24">#REF!</definedName>
    <definedName name="PRINT_TITLES_MI" localSheetId="22">#REF!</definedName>
    <definedName name="PRINT_TITLES_MI" localSheetId="23">#REF!</definedName>
    <definedName name="PRINT_TITLES_MI" localSheetId="26">#REF!</definedName>
    <definedName name="PRINT_TITLES_MI" localSheetId="30">#REF!</definedName>
    <definedName name="PRINT_TITLES_MI" localSheetId="31">#REF!</definedName>
    <definedName name="PRINT_TITLES_MI" localSheetId="36">#REF!</definedName>
    <definedName name="PRINT_TITLES_MI" localSheetId="37">#REF!</definedName>
    <definedName name="PRINT_TITLES_MI" localSheetId="41">#REF!</definedName>
    <definedName name="PRINT_TITLES_MI" localSheetId="42">#REF!</definedName>
    <definedName name="PRINT_TITLES_MI">#REF!</definedName>
    <definedName name="RowCodes" localSheetId="16">#REF!</definedName>
    <definedName name="RowCodes" localSheetId="17">#REF!</definedName>
    <definedName name="RowCodes" localSheetId="18">#REF!</definedName>
    <definedName name="RowCodes" localSheetId="19">#REF!</definedName>
    <definedName name="RowCodes" localSheetId="26">#REF!</definedName>
    <definedName name="RowCodes" localSheetId="41">#REF!</definedName>
    <definedName name="RowCodes" localSheetId="42">#REF!</definedName>
    <definedName name="RowCodes">#REF!</definedName>
    <definedName name="RowCodes_10" localSheetId="16">#REF!</definedName>
    <definedName name="RowCodes_10" localSheetId="17">#REF!</definedName>
    <definedName name="RowCodes_10" localSheetId="18">#REF!</definedName>
    <definedName name="RowCodes_10" localSheetId="19">#REF!</definedName>
    <definedName name="RowCodes_10" localSheetId="26">#REF!</definedName>
    <definedName name="RowCodes_10" localSheetId="41">#REF!</definedName>
    <definedName name="RowCodes_10" localSheetId="42">#REF!</definedName>
    <definedName name="RowCodes_10">#REF!</definedName>
    <definedName name="RowCodes_3" localSheetId="16">#REF!</definedName>
    <definedName name="RowCodes_3" localSheetId="17">#REF!</definedName>
    <definedName name="RowCodes_3" localSheetId="18">#REF!</definedName>
    <definedName name="RowCodes_3" localSheetId="19">#REF!</definedName>
    <definedName name="RowCodes_3" localSheetId="26">#REF!</definedName>
    <definedName name="RowCodes_3" localSheetId="41">#REF!</definedName>
    <definedName name="RowCodes_3" localSheetId="42">#REF!</definedName>
    <definedName name="RowCodes_3">#REF!</definedName>
    <definedName name="RowCodes_4" localSheetId="16">#REF!</definedName>
    <definedName name="RowCodes_4" localSheetId="17">#REF!</definedName>
    <definedName name="RowCodes_4" localSheetId="18">#REF!</definedName>
    <definedName name="RowCodes_4" localSheetId="19">#REF!</definedName>
    <definedName name="RowCodes_4" localSheetId="26">#REF!</definedName>
    <definedName name="RowCodes_4" localSheetId="41">#REF!</definedName>
    <definedName name="RowCodes_4" localSheetId="42">#REF!</definedName>
    <definedName name="RowCodes_4">#REF!</definedName>
    <definedName name="RowCodes_5" localSheetId="16">#REF!</definedName>
    <definedName name="RowCodes_5" localSheetId="17">#REF!</definedName>
    <definedName name="RowCodes_5" localSheetId="18">#REF!</definedName>
    <definedName name="RowCodes_5" localSheetId="19">#REF!</definedName>
    <definedName name="RowCodes_5" localSheetId="26">#REF!</definedName>
    <definedName name="RowCodes_5" localSheetId="41">#REF!</definedName>
    <definedName name="RowCodes_5" localSheetId="42">#REF!</definedName>
    <definedName name="RowCodes_5">#REF!</definedName>
    <definedName name="RowCodes_6" localSheetId="16">#REF!</definedName>
    <definedName name="RowCodes_6" localSheetId="17">#REF!</definedName>
    <definedName name="RowCodes_6" localSheetId="18">#REF!</definedName>
    <definedName name="RowCodes_6" localSheetId="19">#REF!</definedName>
    <definedName name="RowCodes_6" localSheetId="26">#REF!</definedName>
    <definedName name="RowCodes_6" localSheetId="41">#REF!</definedName>
    <definedName name="RowCodes_6" localSheetId="42">#REF!</definedName>
    <definedName name="RowCodes_6">#REF!</definedName>
    <definedName name="SPSS">[7]Figure5.6!$B$2:$X$30</definedName>
    <definedName name="SysFinanceYearEnd" localSheetId="16">#REF!</definedName>
    <definedName name="SysFinanceYearEnd" localSheetId="17">#REF!</definedName>
    <definedName name="SysFinanceYearEnd" localSheetId="18">#REF!</definedName>
    <definedName name="SysFinanceYearEnd" localSheetId="19">#REF!</definedName>
    <definedName name="SysFinanceYearEnd" localSheetId="26">#REF!</definedName>
    <definedName name="SysFinanceYearEnd" localSheetId="14">#REF!</definedName>
    <definedName name="SysFinanceYearEnd" localSheetId="15">#REF!</definedName>
    <definedName name="SysFinanceYearEnd" localSheetId="41">#REF!</definedName>
    <definedName name="SysFinanceYearEnd" localSheetId="42">#REF!</definedName>
    <definedName name="SysFinanceYearEnd">#REF!</definedName>
    <definedName name="SysFinanceYearEnd_10" localSheetId="16">#REF!</definedName>
    <definedName name="SysFinanceYearEnd_10" localSheetId="17">#REF!</definedName>
    <definedName name="SysFinanceYearEnd_10" localSheetId="18">#REF!</definedName>
    <definedName name="SysFinanceYearEnd_10" localSheetId="19">#REF!</definedName>
    <definedName name="SysFinanceYearEnd_10" localSheetId="26">#REF!</definedName>
    <definedName name="SysFinanceYearEnd_10" localSheetId="14">#REF!</definedName>
    <definedName name="SysFinanceYearEnd_10" localSheetId="15">#REF!</definedName>
    <definedName name="SysFinanceYearEnd_10" localSheetId="41">#REF!</definedName>
    <definedName name="SysFinanceYearEnd_10" localSheetId="42">#REF!</definedName>
    <definedName name="SysFinanceYearEnd_10">#REF!</definedName>
    <definedName name="SysFinanceYearEnd_3" localSheetId="16">#REF!</definedName>
    <definedName name="SysFinanceYearEnd_3" localSheetId="17">#REF!</definedName>
    <definedName name="SysFinanceYearEnd_3" localSheetId="18">#REF!</definedName>
    <definedName name="SysFinanceYearEnd_3" localSheetId="19">#REF!</definedName>
    <definedName name="SysFinanceYearEnd_3" localSheetId="26">#REF!</definedName>
    <definedName name="SysFinanceYearEnd_3" localSheetId="14">#REF!</definedName>
    <definedName name="SysFinanceYearEnd_3" localSheetId="15">#REF!</definedName>
    <definedName name="SysFinanceYearEnd_3" localSheetId="41">#REF!</definedName>
    <definedName name="SysFinanceYearEnd_3" localSheetId="42">#REF!</definedName>
    <definedName name="SysFinanceYearEnd_3">#REF!</definedName>
    <definedName name="SysFinanceYearEnd_4" localSheetId="16">#REF!</definedName>
    <definedName name="SysFinanceYearEnd_4" localSheetId="17">#REF!</definedName>
    <definedName name="SysFinanceYearEnd_4" localSheetId="18">#REF!</definedName>
    <definedName name="SysFinanceYearEnd_4" localSheetId="19">#REF!</definedName>
    <definedName name="SysFinanceYearEnd_4" localSheetId="26">#REF!</definedName>
    <definedName name="SysFinanceYearEnd_4" localSheetId="41">#REF!</definedName>
    <definedName name="SysFinanceYearEnd_4" localSheetId="42">#REF!</definedName>
    <definedName name="SysFinanceYearEnd_4">#REF!</definedName>
    <definedName name="SysFinanceYearEnd_5" localSheetId="16">#REF!</definedName>
    <definedName name="SysFinanceYearEnd_5" localSheetId="17">#REF!</definedName>
    <definedName name="SysFinanceYearEnd_5" localSheetId="18">#REF!</definedName>
    <definedName name="SysFinanceYearEnd_5" localSheetId="19">#REF!</definedName>
    <definedName name="SysFinanceYearEnd_5" localSheetId="26">#REF!</definedName>
    <definedName name="SysFinanceYearEnd_5" localSheetId="41">#REF!</definedName>
    <definedName name="SysFinanceYearEnd_5" localSheetId="42">#REF!</definedName>
    <definedName name="SysFinanceYearEnd_5">#REF!</definedName>
    <definedName name="SysFinanceYearEnd_6" localSheetId="16">#REF!</definedName>
    <definedName name="SysFinanceYearEnd_6" localSheetId="17">#REF!</definedName>
    <definedName name="SysFinanceYearEnd_6" localSheetId="18">#REF!</definedName>
    <definedName name="SysFinanceYearEnd_6" localSheetId="19">#REF!</definedName>
    <definedName name="SysFinanceYearEnd_6" localSheetId="26">#REF!</definedName>
    <definedName name="SysFinanceYearEnd_6" localSheetId="41">#REF!</definedName>
    <definedName name="SysFinanceYearEnd_6" localSheetId="42">#REF!</definedName>
    <definedName name="SysFinanceYearEnd_6">#REF!</definedName>
    <definedName name="SysFinanceYearStart" localSheetId="16">#REF!</definedName>
    <definedName name="SysFinanceYearStart" localSheetId="17">#REF!</definedName>
    <definedName name="SysFinanceYearStart" localSheetId="18">#REF!</definedName>
    <definedName name="SysFinanceYearStart" localSheetId="19">#REF!</definedName>
    <definedName name="SysFinanceYearStart" localSheetId="26">#REF!</definedName>
    <definedName name="SysFinanceYearStart" localSheetId="41">#REF!</definedName>
    <definedName name="SysFinanceYearStart" localSheetId="42">#REF!</definedName>
    <definedName name="SysFinanceYearStart">#REF!</definedName>
    <definedName name="SysFinanceYearStart_10" localSheetId="16">#REF!</definedName>
    <definedName name="SysFinanceYearStart_10" localSheetId="17">#REF!</definedName>
    <definedName name="SysFinanceYearStart_10" localSheetId="18">#REF!</definedName>
    <definedName name="SysFinanceYearStart_10" localSheetId="19">#REF!</definedName>
    <definedName name="SysFinanceYearStart_10" localSheetId="26">#REF!</definedName>
    <definedName name="SysFinanceYearStart_10" localSheetId="41">#REF!</definedName>
    <definedName name="SysFinanceYearStart_10" localSheetId="42">#REF!</definedName>
    <definedName name="SysFinanceYearStart_10">#REF!</definedName>
    <definedName name="SysFinanceYearStart_3" localSheetId="16">#REF!</definedName>
    <definedName name="SysFinanceYearStart_3" localSheetId="17">#REF!</definedName>
    <definedName name="SysFinanceYearStart_3" localSheetId="18">#REF!</definedName>
    <definedName name="SysFinanceYearStart_3" localSheetId="19">#REF!</definedName>
    <definedName name="SysFinanceYearStart_3" localSheetId="26">#REF!</definedName>
    <definedName name="SysFinanceYearStart_3" localSheetId="41">#REF!</definedName>
    <definedName name="SysFinanceYearStart_3" localSheetId="42">#REF!</definedName>
    <definedName name="SysFinanceYearStart_3">#REF!</definedName>
    <definedName name="SysFinanceYearStart_4" localSheetId="16">#REF!</definedName>
    <definedName name="SysFinanceYearStart_4" localSheetId="17">#REF!</definedName>
    <definedName name="SysFinanceYearStart_4" localSheetId="18">#REF!</definedName>
    <definedName name="SysFinanceYearStart_4" localSheetId="19">#REF!</definedName>
    <definedName name="SysFinanceYearStart_4" localSheetId="26">#REF!</definedName>
    <definedName name="SysFinanceYearStart_4" localSheetId="41">#REF!</definedName>
    <definedName name="SysFinanceYearStart_4" localSheetId="42">#REF!</definedName>
    <definedName name="SysFinanceYearStart_4">#REF!</definedName>
    <definedName name="SysFinanceYearStart_5" localSheetId="16">#REF!</definedName>
    <definedName name="SysFinanceYearStart_5" localSheetId="17">#REF!</definedName>
    <definedName name="SysFinanceYearStart_5" localSheetId="18">#REF!</definedName>
    <definedName name="SysFinanceYearStart_5" localSheetId="19">#REF!</definedName>
    <definedName name="SysFinanceYearStart_5" localSheetId="26">#REF!</definedName>
    <definedName name="SysFinanceYearStart_5" localSheetId="41">#REF!</definedName>
    <definedName name="SysFinanceYearStart_5" localSheetId="42">#REF!</definedName>
    <definedName name="SysFinanceYearStart_5">#REF!</definedName>
    <definedName name="SysFinanceYearStart_6" localSheetId="16">#REF!</definedName>
    <definedName name="SysFinanceYearStart_6" localSheetId="17">#REF!</definedName>
    <definedName name="SysFinanceYearStart_6" localSheetId="18">#REF!</definedName>
    <definedName name="SysFinanceYearStart_6" localSheetId="19">#REF!</definedName>
    <definedName name="SysFinanceYearStart_6" localSheetId="26">#REF!</definedName>
    <definedName name="SysFinanceYearStart_6" localSheetId="41">#REF!</definedName>
    <definedName name="SysFinanceYearStart_6" localSheetId="42">#REF!</definedName>
    <definedName name="SysFinanceYearStart_6">#REF!</definedName>
    <definedName name="T_A4.2" localSheetId="16">#REF!</definedName>
    <definedName name="T_A4.2" localSheetId="17">#REF!</definedName>
    <definedName name="T_A4.2" localSheetId="18">#REF!</definedName>
    <definedName name="T_A4.2" localSheetId="19">#REF!</definedName>
    <definedName name="T_A4.2" localSheetId="20">#REF!</definedName>
    <definedName name="T_A4.2" localSheetId="21">#REF!</definedName>
    <definedName name="T_A4.2" localSheetId="24">#REF!</definedName>
    <definedName name="T_A4.2" localSheetId="22">#REF!</definedName>
    <definedName name="T_A4.2" localSheetId="23">#REF!</definedName>
    <definedName name="T_A4.2" localSheetId="26">#REF!</definedName>
    <definedName name="T_A4.2" localSheetId="30">#REF!</definedName>
    <definedName name="T_A4.2" localSheetId="31">#REF!</definedName>
    <definedName name="T_A4.2" localSheetId="36">#REF!</definedName>
    <definedName name="T_A4.2" localSheetId="37">#REF!</definedName>
    <definedName name="T_A4.2" localSheetId="41">#REF!</definedName>
    <definedName name="T_A4.2" localSheetId="42">#REF!</definedName>
    <definedName name="T_A4.2">#REF!</definedName>
    <definedName name="T_A4.3_W_2009" localSheetId="16">#REF!</definedName>
    <definedName name="T_A4.3_W_2009" localSheetId="17">#REF!</definedName>
    <definedName name="T_A4.3_W_2009" localSheetId="18">#REF!</definedName>
    <definedName name="T_A4.3_W_2009" localSheetId="19">#REF!</definedName>
    <definedName name="T_A4.3_W_2009" localSheetId="20">#REF!</definedName>
    <definedName name="T_A4.3_W_2009" localSheetId="21">#REF!</definedName>
    <definedName name="T_A4.3_W_2009" localSheetId="24">#REF!</definedName>
    <definedName name="T_A4.3_W_2009" localSheetId="22">#REF!</definedName>
    <definedName name="T_A4.3_W_2009" localSheetId="23">#REF!</definedName>
    <definedName name="T_A4.3_W_2009" localSheetId="26">#REF!</definedName>
    <definedName name="T_A4.3_W_2009" localSheetId="30">#REF!</definedName>
    <definedName name="T_A4.3_W_2009" localSheetId="31">#REF!</definedName>
    <definedName name="T_A4.3_W_2009" localSheetId="36">#REF!</definedName>
    <definedName name="T_A4.3_W_2009" localSheetId="37">#REF!</definedName>
    <definedName name="T_A4.3_W_2009" localSheetId="41">#REF!</definedName>
    <definedName name="T_A4.3_W_2009" localSheetId="42">#REF!</definedName>
    <definedName name="T_A4.3_W_2009">#REF!</definedName>
    <definedName name="T_A4.6" localSheetId="16">#REF!</definedName>
    <definedName name="T_A4.6" localSheetId="17">#REF!</definedName>
    <definedName name="T_A4.6" localSheetId="18">#REF!</definedName>
    <definedName name="T_A4.6" localSheetId="19">#REF!</definedName>
    <definedName name="T_A4.6" localSheetId="20">#REF!</definedName>
    <definedName name="T_A4.6" localSheetId="21">#REF!</definedName>
    <definedName name="T_A4.6" localSheetId="24">#REF!</definedName>
    <definedName name="T_A4.6" localSheetId="22">#REF!</definedName>
    <definedName name="T_A4.6" localSheetId="23">#REF!</definedName>
    <definedName name="T_A4.6" localSheetId="26">#REF!</definedName>
    <definedName name="T_A4.6" localSheetId="30">#REF!</definedName>
    <definedName name="T_A4.6" localSheetId="31">#REF!</definedName>
    <definedName name="T_A4.6" localSheetId="36">#REF!</definedName>
    <definedName name="T_A4.6" localSheetId="37">#REF!</definedName>
    <definedName name="T_A4.6" localSheetId="41">#REF!</definedName>
    <definedName name="T_A4.6" localSheetId="42">#REF!</definedName>
    <definedName name="T_A4.6">#REF!</definedName>
    <definedName name="T15b" localSheetId="16">#REF!</definedName>
    <definedName name="T15b" localSheetId="17">#REF!</definedName>
    <definedName name="T15b" localSheetId="18">#REF!</definedName>
    <definedName name="T15b" localSheetId="19">#REF!</definedName>
    <definedName name="T15b" localSheetId="20">#REF!</definedName>
    <definedName name="T15b" localSheetId="21">#REF!</definedName>
    <definedName name="T15b" localSheetId="24">#REF!</definedName>
    <definedName name="T15b" localSheetId="22">#REF!</definedName>
    <definedName name="T15b" localSheetId="23">#REF!</definedName>
    <definedName name="T15b" localSheetId="26">#REF!</definedName>
    <definedName name="T15b" localSheetId="30">#REF!</definedName>
    <definedName name="T15b" localSheetId="31">#REF!</definedName>
    <definedName name="T15b" localSheetId="36">#REF!</definedName>
    <definedName name="T15b" localSheetId="37">#REF!</definedName>
    <definedName name="T15b" localSheetId="41">#REF!</definedName>
    <definedName name="T15b" localSheetId="42">#REF!</definedName>
    <definedName name="T15b">#REF!</definedName>
    <definedName name="Table_Grad3" localSheetId="16">#REF!</definedName>
    <definedName name="Table_Grad3" localSheetId="17">#REF!</definedName>
    <definedName name="Table_Grad3" localSheetId="18">#REF!</definedName>
    <definedName name="Table_Grad3" localSheetId="19">#REF!</definedName>
    <definedName name="Table_Grad3" localSheetId="20">#REF!</definedName>
    <definedName name="Table_Grad3" localSheetId="21">#REF!</definedName>
    <definedName name="Table_Grad3" localSheetId="24">#REF!</definedName>
    <definedName name="Table_Grad3" localSheetId="22">#REF!</definedName>
    <definedName name="Table_Grad3" localSheetId="23">#REF!</definedName>
    <definedName name="Table_Grad3" localSheetId="26">#REF!</definedName>
    <definedName name="Table_Grad3" localSheetId="30">#REF!</definedName>
    <definedName name="Table_Grad3" localSheetId="31">#REF!</definedName>
    <definedName name="Table_Grad3" localSheetId="36">#REF!</definedName>
    <definedName name="Table_Grad3" localSheetId="37">#REF!</definedName>
    <definedName name="Table_Grad3" localSheetId="41">#REF!</definedName>
    <definedName name="Table_Grad3" localSheetId="42">#REF!</definedName>
    <definedName name="Table_Grad3">#REF!</definedName>
    <definedName name="Title_A4.2" localSheetId="16">#REF!</definedName>
    <definedName name="Title_A4.2" localSheetId="17">#REF!</definedName>
    <definedName name="Title_A4.2" localSheetId="18">#REF!</definedName>
    <definedName name="Title_A4.2" localSheetId="19">#REF!</definedName>
    <definedName name="Title_A4.2" localSheetId="20">#REF!</definedName>
    <definedName name="Title_A4.2" localSheetId="21">#REF!</definedName>
    <definedName name="Title_A4.2" localSheetId="24">#REF!</definedName>
    <definedName name="Title_A4.2" localSheetId="22">#REF!</definedName>
    <definedName name="Title_A4.2" localSheetId="23">#REF!</definedName>
    <definedName name="Title_A4.2" localSheetId="26">#REF!</definedName>
    <definedName name="Title_A4.2" localSheetId="30">#REF!</definedName>
    <definedName name="Title_A4.2" localSheetId="31">#REF!</definedName>
    <definedName name="Title_A4.2" localSheetId="36">#REF!</definedName>
    <definedName name="Title_A4.2" localSheetId="37">#REF!</definedName>
    <definedName name="Title_A4.2" localSheetId="41">#REF!</definedName>
    <definedName name="Title_A4.2" localSheetId="42">#REF!</definedName>
    <definedName name="Title_A4.2">#REF!</definedName>
    <definedName name="Title_A4.3_M_2009" localSheetId="16">#REF!</definedName>
    <definedName name="Title_A4.3_M_2009" localSheetId="17">#REF!</definedName>
    <definedName name="Title_A4.3_M_2009" localSheetId="18">#REF!</definedName>
    <definedName name="Title_A4.3_M_2009" localSheetId="19">#REF!</definedName>
    <definedName name="Title_A4.3_M_2009" localSheetId="20">#REF!</definedName>
    <definedName name="Title_A4.3_M_2009" localSheetId="21">#REF!</definedName>
    <definedName name="Title_A4.3_M_2009" localSheetId="24">#REF!</definedName>
    <definedName name="Title_A4.3_M_2009" localSheetId="22">#REF!</definedName>
    <definedName name="Title_A4.3_M_2009" localSheetId="23">#REF!</definedName>
    <definedName name="Title_A4.3_M_2009" localSheetId="26">#REF!</definedName>
    <definedName name="Title_A4.3_M_2009" localSheetId="30">#REF!</definedName>
    <definedName name="Title_A4.3_M_2009" localSheetId="31">#REF!</definedName>
    <definedName name="Title_A4.3_M_2009" localSheetId="36">#REF!</definedName>
    <definedName name="Title_A4.3_M_2009" localSheetId="37">#REF!</definedName>
    <definedName name="Title_A4.3_M_2009" localSheetId="41">#REF!</definedName>
    <definedName name="Title_A4.3_M_2009" localSheetId="42">#REF!</definedName>
    <definedName name="Title_A4.3_M_2009">#REF!</definedName>
    <definedName name="_xlnm.Print_Titles" localSheetId="16">#REF!</definedName>
    <definedName name="_xlnm.Print_Titles" localSheetId="17">#REF!</definedName>
    <definedName name="_xlnm.Print_Titles" localSheetId="18">#REF!</definedName>
    <definedName name="_xlnm.Print_Titles" localSheetId="19">#REF!</definedName>
    <definedName name="_xlnm.Print_Titles" localSheetId="20">#REF!</definedName>
    <definedName name="_xlnm.Print_Titles" localSheetId="21">#REF!</definedName>
    <definedName name="_xlnm.Print_Titles" localSheetId="24">#REF!</definedName>
    <definedName name="_xlnm.Print_Titles" localSheetId="22">#REF!</definedName>
    <definedName name="_xlnm.Print_Titles" localSheetId="23">#REF!</definedName>
    <definedName name="_xlnm.Print_Titles" localSheetId="26">#REF!</definedName>
    <definedName name="_xlnm.Print_Titles" localSheetId="30">#REF!</definedName>
    <definedName name="_xlnm.Print_Titles" localSheetId="31">#REF!</definedName>
    <definedName name="_xlnm.Print_Titles" localSheetId="36">#REF!</definedName>
    <definedName name="_xlnm.Print_Titles" localSheetId="37">#REF!</definedName>
    <definedName name="_xlnm.Print_Titles" localSheetId="41">#REF!</definedName>
    <definedName name="_xlnm.Print_Titles" localSheetId="42">#REF!</definedName>
    <definedName name="_xlnm.Print_Titles">#REF!</definedName>
    <definedName name="tpoc00" localSheetId="16">#REF!</definedName>
    <definedName name="tpoc00" localSheetId="17">#REF!</definedName>
    <definedName name="tpoc00" localSheetId="18">#REF!</definedName>
    <definedName name="tpoc00" localSheetId="19">#REF!</definedName>
    <definedName name="tpoc00" localSheetId="20">#REF!</definedName>
    <definedName name="tpoc00" localSheetId="21">#REF!</definedName>
    <definedName name="tpoc00" localSheetId="24">#REF!</definedName>
    <definedName name="tpoc00" localSheetId="22">#REF!</definedName>
    <definedName name="tpoc00" localSheetId="23">#REF!</definedName>
    <definedName name="tpoc00" localSheetId="26">#REF!</definedName>
    <definedName name="tpoc00" localSheetId="30">#REF!</definedName>
    <definedName name="tpoc00" localSheetId="31">#REF!</definedName>
    <definedName name="tpoc00" localSheetId="36">#REF!</definedName>
    <definedName name="tpoc00" localSheetId="37">#REF!</definedName>
    <definedName name="tpoc00" localSheetId="41">#REF!</definedName>
    <definedName name="tpoc00" localSheetId="42">#REF!</definedName>
    <definedName name="tpoc00">#REF!</definedName>
    <definedName name="weight" localSheetId="0">#REF!</definedName>
    <definedName name="weight" localSheetId="1">#REF!</definedName>
    <definedName name="weight" localSheetId="2">#REF!</definedName>
    <definedName name="weight" localSheetId="3">#REF!</definedName>
    <definedName name="weight" localSheetId="4">#REF!</definedName>
    <definedName name="weight" localSheetId="5">#REF!</definedName>
    <definedName name="weight" localSheetId="6">#REF!</definedName>
    <definedName name="weight" localSheetId="7">#REF!</definedName>
    <definedName name="weight" localSheetId="32">#REF!</definedName>
    <definedName name="weight" localSheetId="33">#REF!</definedName>
    <definedName name="weight" localSheetId="34">#REF!</definedName>
    <definedName name="weight" localSheetId="35">#REF!</definedName>
    <definedName name="weight">[18]F5_W!$A$1:$C$33</definedName>
    <definedName name="weight_10" localSheetId="0">#REF!</definedName>
    <definedName name="weight_10" localSheetId="1">#REF!</definedName>
    <definedName name="weight_10" localSheetId="2">#REF!</definedName>
    <definedName name="weight_10" localSheetId="3">#REF!</definedName>
    <definedName name="weight_10" localSheetId="4">#REF!</definedName>
    <definedName name="weight_10" localSheetId="5">#REF!</definedName>
    <definedName name="weight_10" localSheetId="6">#REF!</definedName>
    <definedName name="weight_10" localSheetId="7">#REF!</definedName>
    <definedName name="weight_10" localSheetId="16">#REF!</definedName>
    <definedName name="weight_10" localSheetId="17">#REF!</definedName>
    <definedName name="weight_10" localSheetId="18">#REF!</definedName>
    <definedName name="weight_10" localSheetId="19">#REF!</definedName>
    <definedName name="weight_10" localSheetId="26">#REF!</definedName>
    <definedName name="weight_10" localSheetId="41">#REF!</definedName>
    <definedName name="weight_10" localSheetId="42">#REF!</definedName>
    <definedName name="weight_10">#REF!</definedName>
    <definedName name="weight_3" localSheetId="0">#REF!</definedName>
    <definedName name="weight_3" localSheetId="1">#REF!</definedName>
    <definedName name="weight_3" localSheetId="2">#REF!</definedName>
    <definedName name="weight_3" localSheetId="3">#REF!</definedName>
    <definedName name="weight_3" localSheetId="4">#REF!</definedName>
    <definedName name="weight_3" localSheetId="5">#REF!</definedName>
    <definedName name="weight_3" localSheetId="6">#REF!</definedName>
    <definedName name="weight_3" localSheetId="7">#REF!</definedName>
    <definedName name="weight_3" localSheetId="16">#REF!</definedName>
    <definedName name="weight_3" localSheetId="17">#REF!</definedName>
    <definedName name="weight_3" localSheetId="18">#REF!</definedName>
    <definedName name="weight_3" localSheetId="19">#REF!</definedName>
    <definedName name="weight_3" localSheetId="26">#REF!</definedName>
    <definedName name="weight_3" localSheetId="41">#REF!</definedName>
    <definedName name="weight_3" localSheetId="42">#REF!</definedName>
    <definedName name="weight_3">#REF!</definedName>
    <definedName name="weight_4" localSheetId="0">#REF!</definedName>
    <definedName name="weight_4" localSheetId="1">#REF!</definedName>
    <definedName name="weight_4" localSheetId="2">#REF!</definedName>
    <definedName name="weight_4" localSheetId="3">#REF!</definedName>
    <definedName name="weight_4" localSheetId="4">#REF!</definedName>
    <definedName name="weight_4" localSheetId="5">#REF!</definedName>
    <definedName name="weight_4" localSheetId="6">#REF!</definedName>
    <definedName name="weight_4" localSheetId="7">#REF!</definedName>
    <definedName name="weight_4" localSheetId="16">#REF!</definedName>
    <definedName name="weight_4" localSheetId="17">#REF!</definedName>
    <definedName name="weight_4" localSheetId="18">#REF!</definedName>
    <definedName name="weight_4" localSheetId="19">#REF!</definedName>
    <definedName name="weight_4" localSheetId="26">#REF!</definedName>
    <definedName name="weight_4" localSheetId="41">#REF!</definedName>
    <definedName name="weight_4" localSheetId="42">#REF!</definedName>
    <definedName name="weight_4">#REF!</definedName>
    <definedName name="weight_5" localSheetId="16">#REF!</definedName>
    <definedName name="weight_5" localSheetId="17">#REF!</definedName>
    <definedName name="weight_5" localSheetId="18">#REF!</definedName>
    <definedName name="weight_5" localSheetId="19">#REF!</definedName>
    <definedName name="weight_5" localSheetId="26">#REF!</definedName>
    <definedName name="weight_5" localSheetId="41">#REF!</definedName>
    <definedName name="weight_5" localSheetId="42">#REF!</definedName>
    <definedName name="weight_5">#REF!</definedName>
    <definedName name="weight_6" localSheetId="16">#REF!</definedName>
    <definedName name="weight_6" localSheetId="17">#REF!</definedName>
    <definedName name="weight_6" localSheetId="18">#REF!</definedName>
    <definedName name="weight_6" localSheetId="19">#REF!</definedName>
    <definedName name="weight_6" localSheetId="26">#REF!</definedName>
    <definedName name="weight_6" localSheetId="41">#REF!</definedName>
    <definedName name="weight_6" localSheetId="42">#REF!</definedName>
    <definedName name="weight_6">#REF!</definedName>
    <definedName name="x">[19]Settings!$B$14</definedName>
    <definedName name="Z_2B5B3902_ACE0_11D5_8D1C_00C04F5A4B1C_.wvu.PrintArea" localSheetId="24" hidden="1">'Ind 13 C cienc'!$A$4:$H$12</definedName>
    <definedName name="Z_BC1A4735_ACDC_11D5_8CB3_000102F7BA0D_.wvu.PrintArea" localSheetId="24" hidden="1">'Ind 13 C cienc'!$A$4:$H$12</definedName>
  </definedNames>
  <calcPr calcId="125725"/>
</workbook>
</file>

<file path=xl/calcChain.xml><?xml version="1.0" encoding="utf-8"?>
<calcChain xmlns="http://schemas.openxmlformats.org/spreadsheetml/2006/main">
  <c r="AC7" i="70"/>
  <c r="AC8"/>
  <c r="AC9"/>
  <c r="AC10"/>
  <c r="AC11"/>
  <c r="AC12"/>
  <c r="AC13"/>
  <c r="AC14"/>
  <c r="AC15"/>
  <c r="AC16"/>
  <c r="AC17"/>
  <c r="AC18"/>
  <c r="AC19"/>
  <c r="AC20"/>
  <c r="AC22"/>
  <c r="AC23"/>
  <c r="AC27"/>
  <c r="AM8" i="57"/>
  <c r="AM9"/>
  <c r="AM10"/>
  <c r="AM11"/>
  <c r="AM12"/>
  <c r="AM13"/>
  <c r="AM14"/>
  <c r="AM15"/>
  <c r="AM16"/>
  <c r="AM17"/>
  <c r="AM18"/>
  <c r="AM19"/>
  <c r="AM20"/>
  <c r="AM22"/>
  <c r="AM23"/>
  <c r="AM24"/>
  <c r="AM25"/>
  <c r="AM26"/>
  <c r="AM27"/>
  <c r="AM28"/>
  <c r="N9" i="74"/>
  <c r="N10"/>
  <c r="N12"/>
  <c r="N13"/>
  <c r="N15"/>
  <c r="N18"/>
  <c r="N20"/>
  <c r="N23"/>
  <c r="N24"/>
  <c r="N26"/>
  <c r="N30"/>
  <c r="AB46" i="72"/>
  <c r="K8" i="71"/>
  <c r="K9"/>
  <c r="K10"/>
  <c r="K11"/>
  <c r="K12"/>
  <c r="K13"/>
  <c r="K14"/>
  <c r="K15"/>
  <c r="K16"/>
  <c r="K17"/>
  <c r="K18"/>
  <c r="K19"/>
  <c r="K20"/>
  <c r="K21"/>
  <c r="K22"/>
  <c r="K23"/>
  <c r="K24"/>
  <c r="K25"/>
  <c r="K26"/>
  <c r="K27"/>
  <c r="N11" i="79"/>
  <c r="N8"/>
  <c r="U30" i="55"/>
  <c r="V30"/>
  <c r="W30"/>
  <c r="X30"/>
  <c r="Y30"/>
  <c r="Z30"/>
  <c r="AA30"/>
  <c r="AB30"/>
  <c r="AC30"/>
  <c r="T30"/>
  <c r="BW27" i="51"/>
  <c r="V27" i="79"/>
  <c r="AN14"/>
  <c r="J14"/>
  <c r="AN12"/>
  <c r="AN10"/>
  <c r="AO8"/>
  <c r="AN8"/>
  <c r="AL8"/>
  <c r="AR6" i="74"/>
  <c r="AQ6"/>
  <c r="AP6"/>
  <c r="U14" i="72"/>
  <c r="T14"/>
  <c r="S14"/>
  <c r="E12" i="71"/>
  <c r="J7"/>
  <c r="K7"/>
  <c r="AO21" i="70"/>
  <c r="AO14"/>
  <c r="AO13"/>
  <c r="AO12"/>
  <c r="AO11"/>
  <c r="AO9"/>
  <c r="AO8"/>
  <c r="AO7"/>
  <c r="B19" i="58"/>
  <c r="C19"/>
  <c r="D19"/>
  <c r="E19"/>
  <c r="F19"/>
  <c r="G19"/>
  <c r="R20"/>
  <c r="S20"/>
  <c r="T20"/>
  <c r="U20"/>
  <c r="V20"/>
  <c r="W20"/>
  <c r="J25"/>
  <c r="K25"/>
  <c r="L25"/>
  <c r="M25"/>
  <c r="N25"/>
  <c r="O25"/>
  <c r="AM7" i="57"/>
  <c r="B19" i="56"/>
  <c r="D19"/>
  <c r="F19"/>
  <c r="H19"/>
  <c r="H18" i="54"/>
  <c r="F18"/>
  <c r="D18"/>
  <c r="BW23" i="51"/>
  <c r="BW22"/>
  <c r="BW21"/>
  <c r="BW20"/>
  <c r="BW19"/>
  <c r="BW18"/>
  <c r="BW17"/>
  <c r="BW16"/>
  <c r="BW15"/>
  <c r="BW13"/>
  <c r="BW12"/>
  <c r="BW11"/>
  <c r="BW9"/>
  <c r="BW8"/>
  <c r="BW7"/>
  <c r="Q56" i="42"/>
  <c r="T54"/>
  <c r="Q57"/>
  <c r="T55"/>
  <c r="Q58"/>
  <c r="T56"/>
  <c r="Q59"/>
  <c r="T57"/>
  <c r="Q60"/>
  <c r="T58"/>
  <c r="Q61"/>
  <c r="Q62"/>
  <c r="T60"/>
  <c r="Q63"/>
  <c r="T61"/>
  <c r="Q64"/>
  <c r="T62"/>
  <c r="Q65"/>
  <c r="T63"/>
  <c r="Q66"/>
  <c r="Q67"/>
  <c r="T65"/>
  <c r="T20" i="40"/>
  <c r="S20"/>
  <c r="R20"/>
  <c r="O20"/>
  <c r="N20"/>
  <c r="M20"/>
  <c r="L20"/>
  <c r="K20"/>
  <c r="J20"/>
  <c r="I20"/>
  <c r="H20"/>
  <c r="G20"/>
  <c r="F20"/>
  <c r="E20"/>
  <c r="D20"/>
  <c r="C20"/>
  <c r="B20"/>
  <c r="M28" i="37"/>
  <c r="L28"/>
  <c r="K28"/>
  <c r="J28"/>
  <c r="I28"/>
  <c r="H28"/>
  <c r="G28"/>
  <c r="F28"/>
  <c r="E28"/>
  <c r="D28"/>
  <c r="C28"/>
  <c r="AB27" i="34"/>
  <c r="AB23"/>
  <c r="AB22"/>
  <c r="AB21"/>
  <c r="AB20"/>
  <c r="AB18"/>
  <c r="AB17"/>
  <c r="AB16"/>
  <c r="AB15"/>
  <c r="AB14"/>
  <c r="AB13"/>
  <c r="AB12"/>
  <c r="AB11"/>
  <c r="AB10"/>
  <c r="AB9"/>
  <c r="AB8"/>
  <c r="AB7"/>
  <c r="M28" i="32"/>
  <c r="S29" i="31"/>
  <c r="R29"/>
  <c r="R11" i="6"/>
  <c r="N11"/>
  <c r="R14" i="20"/>
</calcChain>
</file>

<file path=xl/sharedStrings.xml><?xml version="1.0" encoding="utf-8"?>
<sst xmlns="http://schemas.openxmlformats.org/spreadsheetml/2006/main" count="10784" uniqueCount="1025">
  <si>
    <t>Indicador 3</t>
  </si>
  <si>
    <t>Porcentaje de niños y niñas pertenecientes a minorías étnicas, poblaciones originarias y afrodescendientes, que viven en zonas urbanas marginales y en zonas rurales, escolarizados en educación inicial, primaria y secundaria básica</t>
  </si>
  <si>
    <t>Indicador 3A</t>
  </si>
  <si>
    <t>Tasa Bruta de asistencia a educación básica (CINE 0, 1 y 2) en minorías étnicas, poblaciones originarias y afrodescendientes.</t>
  </si>
  <si>
    <t>Año escolar 2013 (2012-13)</t>
  </si>
  <si>
    <t>País</t>
  </si>
  <si>
    <t>Cantidad de alumnos pertenecientes a  minorías étnicas, poblaciones originarias y afrodescendientes  que se encuentran asistiendo a establecimientos de educación básica  (CINE 0, 1 Y 2)</t>
  </si>
  <si>
    <r>
      <t xml:space="preserve">Cantidad total de </t>
    </r>
    <r>
      <rPr>
        <sz val="9"/>
        <rFont val="Arial"/>
        <family val="2"/>
      </rPr>
      <t>personas</t>
    </r>
    <r>
      <rPr>
        <sz val="9"/>
        <color indexed="8"/>
        <rFont val="Arial"/>
        <family val="2"/>
      </rPr>
      <t xml:space="preserve"> pertenecientes a  minorías étnicas, poblaciones originarias y afrodescendientes  en edad teórica de asistir a educación básica 3 a 5, 6 a 11 y 12 a 14 años de edad)</t>
    </r>
  </si>
  <si>
    <t>Solo en zonas rurales</t>
  </si>
  <si>
    <t xml:space="preserve">Total </t>
  </si>
  <si>
    <t>…</t>
  </si>
  <si>
    <t>nd</t>
  </si>
  <si>
    <t xml:space="preserve">Bolivia </t>
  </si>
  <si>
    <t>Brasil</t>
  </si>
  <si>
    <t>Costa Rica</t>
  </si>
  <si>
    <t>Cuba</t>
  </si>
  <si>
    <t>na</t>
  </si>
  <si>
    <t>Ecuador</t>
  </si>
  <si>
    <t>Guatemala</t>
  </si>
  <si>
    <t>Honduras</t>
  </si>
  <si>
    <t>México</t>
  </si>
  <si>
    <t>Nicaragua</t>
  </si>
  <si>
    <t>Venezuela</t>
  </si>
  <si>
    <t>Iberoamérica</t>
  </si>
  <si>
    <t>Fuentes</t>
  </si>
  <si>
    <t>Datos suministrados por los países</t>
  </si>
  <si>
    <t>Notas</t>
  </si>
  <si>
    <t>Año escolar 2015 (2014-15)</t>
  </si>
  <si>
    <t xml:space="preserve">Argentina </t>
  </si>
  <si>
    <t>Chile</t>
  </si>
  <si>
    <t>Colombia</t>
  </si>
  <si>
    <t>El Salvador</t>
  </si>
  <si>
    <t xml:space="preserve">España </t>
  </si>
  <si>
    <t xml:space="preserve">Paraguay </t>
  </si>
  <si>
    <t xml:space="preserve">Portugal </t>
  </si>
  <si>
    <t>Uruguay</t>
  </si>
  <si>
    <t>Porcentaje de alumnos y alumnas  que no pertenece a minorías étnicas, poblaciones originarias y afrodescendientes, residentes en zonas urbanas y zonas rurales, escolarizados en CINE 0, 1 Y 2</t>
  </si>
  <si>
    <t>Cantidad de alumnos y alumnas  que no pertenece a minorías étnicas, poblaciones originarias y afrodescendientes, residentes en zonas urbanas y zonas rurales, escolarizados en CINE 0, 1 Y 2</t>
  </si>
  <si>
    <t>Cantidad total de personas que no pertenece a minorías étnicas, poblaciones originarias y afrodescendientes, residentes en zonas urbanas y zonas rurales en edad teórica de asistir a educación básica 3 a 5, 6 a 11 y 12 a 14 años de edad)</t>
  </si>
  <si>
    <t xml:space="preserve">Zonas rurales </t>
  </si>
  <si>
    <t>Indicador 4A</t>
  </si>
  <si>
    <t>Cantidad de alumnos pertenecientes a minorías étnicas, poblaciones originarias y afrodescendientes que asisten a educación post obligatoria, académica o técnico profesional y universitaria (CINE 5 y 6)</t>
  </si>
  <si>
    <t>Indicador 4B</t>
  </si>
  <si>
    <t>Cantidad de alumnos no pertenecientes a minorías étnicas, poblaciones originarias y afrodescendientes que asisten a educación post obligatoria, académica o técnico profesional y universitaria (CINE 5 y 6)</t>
  </si>
  <si>
    <t>Cantidad total de personas no pertenecientes a minorías étnicas, poblaciones originarias y afrodescendientes que asisten a educación post obligatoria, académica o técnico profesional y universitaria (CINE 5 y 6)</t>
  </si>
  <si>
    <t>...</t>
  </si>
  <si>
    <t>nd.</t>
  </si>
  <si>
    <t>Indicador 5</t>
  </si>
  <si>
    <t>Porcentaje de alumnos que hablan en su mismo idioma originario, escolarizados en CINE 1 y 2, que cuenta con libros y material educativo en su lengua materna.</t>
  </si>
  <si>
    <t>Cantidad de alumnos pertenecientes a minorías étnicas y pueblos originarios que disponen de libros y materiales educativos en educación primaria o secundaria</t>
  </si>
  <si>
    <t>Cantidad de alumnos en educación primaria o secundaria pertenecientes a minorías étnicas y pueblos originarios</t>
  </si>
  <si>
    <t>CINE 1</t>
  </si>
  <si>
    <t>CINE 2</t>
  </si>
  <si>
    <t>Total</t>
  </si>
  <si>
    <t>Alumnas</t>
  </si>
  <si>
    <t>    473,556</t>
  </si>
  <si>
    <t>Porcentaje de maestros que imparten clase en los niveles educativos CINE 1 y 2 en el idioma originario de sus alumnos, en el conjunto de profesores que imparten clase en aulas bilingües con alumnado cuya lengua materna no es la oficial.</t>
  </si>
  <si>
    <t>Cantidad de maestros bilingües que trabajan en aulas bilingües y que hablan el mismo idioma originario de sus estudiantes</t>
  </si>
  <si>
    <t xml:space="preserve">Cantidad de maestros de aulas bilingües </t>
  </si>
  <si>
    <t>Educación Primaria          (CINE 1)</t>
  </si>
  <si>
    <t>Educación secundaria baja (CINE 2)</t>
  </si>
  <si>
    <r>
      <t xml:space="preserve">Indicador 8 </t>
    </r>
    <r>
      <rPr>
        <b/>
        <sz val="11"/>
        <color indexed="8"/>
        <rFont val="Arial"/>
        <family val="2"/>
      </rPr>
      <t>Porcentaje de niños en edad de asistir a educación de la primera infancia que participan en programas educativos CINE 0</t>
    </r>
  </si>
  <si>
    <t>Tasa neta de matriculación de niños de 0 a 2  y de 3 hasta el inicio de la educación primaria (UIS 2011). Número de niños en edad de asistir a programas de nivel CINE 0, o educación de la primera infancia (programas de desarrollo educacional de la primera infancia -0-2- años y  educación preprimaria -3 al inicio de la educación primaria) matriculados en estos diferentes programas del nivel educativo CINE 0, expresado como porcentaje de la población en edad oficial de asistir a dicho nivel educativo</t>
  </si>
  <si>
    <t>Número de alumnos de 0 a 5/6 años de edad 
 que asisten a programas de desarrollo educacional de la primera infancia (0-2 años) y a educación preprimaria (3 al inicio de la educación primaria) (CINE 0)</t>
  </si>
  <si>
    <t>Población  de 0 a 2 y de 3 al inicio de la educación primaria</t>
  </si>
  <si>
    <t>0 a 2 años</t>
  </si>
  <si>
    <t>3 al inicio de la educación primaria</t>
  </si>
  <si>
    <t>niñas</t>
  </si>
  <si>
    <t>..</t>
  </si>
  <si>
    <t>Porcentaje de educadores que imparte clase en educación inicial (CINE 0) y que poseen un título de formación especializada en educación infantil de Nivel CINE 5 o superior que les habilita para ello</t>
  </si>
  <si>
    <t>Indicador 4. Porcentaje de alumnos pertenecientes a minorías étnicas, poblaciones originarias y afrodescendientes que realiza estudios de educación de nivel CINE 5 o superior, académica o técnico profesional</t>
  </si>
  <si>
    <t>Número de educadores que imparten programas de nivel CINE 0 que tienen título de nivel 5 o superior para impartir programas de nivel CINE 0</t>
  </si>
  <si>
    <t xml:space="preserve">Número de educadores que imparten programas de nivel CINE 0 </t>
  </si>
  <si>
    <t>Número de alumnos con edad oficial de asistir a educación primaria (CINE 1) matriculados en dicho nivel educativo</t>
  </si>
  <si>
    <t>Población  total en edad oficia de asistir a educación primaria (CINE 1)</t>
  </si>
  <si>
    <t>Tasa neta de matriculación en educación primaria (CINE 1)</t>
  </si>
  <si>
    <t xml:space="preserve">Chile </t>
  </si>
  <si>
    <t>Panamá</t>
  </si>
  <si>
    <t>Paraguay</t>
  </si>
  <si>
    <t xml:space="preserve">Perú </t>
  </si>
  <si>
    <t>Portugal</t>
  </si>
  <si>
    <t>Número de alumnos que aprobaron el último año de educación primaria (o que obtuvieron la acreditación del nivel primario de educación) independientemente de su edad, expresado como porcentaje del número de alumnos matriculados en el último grado de educación primaria en el año considerado</t>
  </si>
  <si>
    <t>Número de alumnos egresados de educación primaria  (CINE 1)</t>
  </si>
  <si>
    <t>Tasa bruta de finalización de educación primaria (CINE 1)</t>
  </si>
  <si>
    <t>Número de alumnos con edad oficial de asistir a educación secundaria baja CINE 2) matriculados en dicho nivel educativo</t>
  </si>
  <si>
    <t>Población  total en edad oficial de asistir a educación secundaria baja (CINE 2)</t>
  </si>
  <si>
    <t xml:space="preserve"> Tasa neta de matriculación en educación secundaria baja  (CINE 2)</t>
  </si>
  <si>
    <t>alumnas</t>
  </si>
  <si>
    <t>Argentina</t>
  </si>
  <si>
    <t>Número de alumnos que aprobaron el último año de educación secundaria baja (o que obtuvieron la acreditación del nivel correspondiente), independientemente de su edad, expresado como porcentaje del número de alumnos matriculados en el último grado de educación secundaria baja.</t>
  </si>
  <si>
    <t>Tasa bruta de finalización de educación secundaria baja  (CINE 2)</t>
  </si>
  <si>
    <t>Tasa bruta de graduación en educación secundaria  alta (CINE 3)</t>
  </si>
  <si>
    <t>Número total de alumnos que aprobaron  el último grado de educación secundaria  alta (CINE 3)</t>
  </si>
  <si>
    <t>Tasa total</t>
  </si>
  <si>
    <t>T</t>
  </si>
  <si>
    <t>a</t>
  </si>
  <si>
    <t xml:space="preserve">México </t>
  </si>
  <si>
    <t>Número de jóvenes de 20 a 24 años que han alcanzado como mínimo una graduación en educación secundaria  alta CINE 3), expresado como porcentaje del total de la población de 20 a 24 años en el año correspondiente.</t>
  </si>
  <si>
    <t>Número de jóvenes de 20 a 24 años graduados en  educación secundaria   alta(CINE 3)</t>
  </si>
  <si>
    <t xml:space="preserve">Población total de 20 a 24 años </t>
  </si>
  <si>
    <t>% graduados 20-24 años en CINE 3</t>
  </si>
  <si>
    <t>Indicador 12B. Población de 20 a 24 años que ha completado al menos la educación secundaria  alta (CINE 3)</t>
  </si>
  <si>
    <t>Población  total en edad oficial de ingresar a los programas del último año de educación alta (CINE 3)</t>
  </si>
  <si>
    <t>Indicador 20. Razón de alumnos por computador (CINE 1, 2 y 3)</t>
  </si>
  <si>
    <t>Razón de alumnos matriculados  por computador de uso pedagógico, distinto del administrativo, en relación con el total de matriculados  en educación primaria y secundaria (CINE 1, 2 y 3). En instituciones públicas y en instituciones privadas</t>
  </si>
  <si>
    <t>Cantidad de alumnos matriculados</t>
  </si>
  <si>
    <t>Número de computadores operativos de uso pedagógico o mixto</t>
  </si>
  <si>
    <t>Instituciones públicas</t>
  </si>
  <si>
    <t>Instituciones privadas</t>
  </si>
  <si>
    <t>CINE 3</t>
  </si>
  <si>
    <t>396039</t>
  </si>
  <si>
    <t xml:space="preserve">346723 </t>
  </si>
  <si>
    <t>Tasa de alfabetización: número de personas de 15 años de edad o mayores con habilidades para leer y escribir, expresado como un porcentaje de la población total de dicho grupo de edad (UIS)</t>
  </si>
  <si>
    <t xml:space="preserve">Población alfabetizada  con 15 y más años de edad </t>
  </si>
  <si>
    <t xml:space="preserve">Población total con 15 y más años de edad </t>
  </si>
  <si>
    <t>Total de población de 25 a 64 años</t>
  </si>
  <si>
    <t xml:space="preserve">Cuba </t>
  </si>
  <si>
    <t xml:space="preserve">El Salvador </t>
  </si>
  <si>
    <t>Años escolares 2013 (2012-13) y 2015 (2014-15)</t>
  </si>
  <si>
    <r>
      <t>Porcentaje de personas de 25 a 64 años</t>
    </r>
    <r>
      <rPr>
        <sz val="11"/>
        <color indexed="8"/>
        <rFont val="Arial"/>
        <family val="2"/>
      </rPr>
      <t xml:space="preserve"> que participan en programas de aprendizaje a lo largo de la vida, de educación formal o no formal, en formación y capacitación</t>
    </r>
    <r>
      <rPr>
        <sz val="11"/>
        <color indexed="8"/>
        <rFont val="Arial"/>
        <family val="2"/>
      </rPr>
      <t>.</t>
    </r>
  </si>
  <si>
    <t>Argentina (*)</t>
  </si>
  <si>
    <t>2015 (*)</t>
  </si>
  <si>
    <t>2015 (**)</t>
  </si>
  <si>
    <t>Fuentes:</t>
  </si>
  <si>
    <t>,,,</t>
  </si>
  <si>
    <t>Fuente: Relevamiento Anual 2013. Ministerio de Educación.</t>
  </si>
  <si>
    <t>Argentina:</t>
  </si>
  <si>
    <t>CINE 3 (*)</t>
  </si>
  <si>
    <t xml:space="preserve">La tasa supera el 100% debido a que se utilizan distintas fuentes de información. Por otra parte, en la Argentina la oferta educativa del nivel primario cubre la demanda en su totalidad. </t>
  </si>
  <si>
    <t>(1) Datos correspondientes a 2014</t>
  </si>
  <si>
    <t>Argentina (1)</t>
  </si>
  <si>
    <t>Brasil (2)</t>
  </si>
  <si>
    <t>(a) Educación Primaria 1ro. a 6to. Grados y Educación Especial</t>
  </si>
  <si>
    <t>(b) Educación Secundaria Básica 7mo. a 9no. Grados, Escuelas de Oficios y Oficios en Centros Politécnicos</t>
  </si>
  <si>
    <t>(c ) Educación Preuniversitaria; Técnica y Profesional diurno (TM Y OC) y Escuelas Pedagógicas</t>
  </si>
  <si>
    <t>Los datos que conforman el indicador no se captan. Dato estimado por la Oficina Nacional de Estadística e Información (ONEI)</t>
  </si>
  <si>
    <t>Incluye el preescolar de las escuelas primarias</t>
  </si>
  <si>
    <t xml:space="preserve">Los datos de Argentina para el año 2015 corresponden al relevamiento del año 2014. </t>
  </si>
  <si>
    <t>Los datos de Argentina de 2015 corresponden al año 2014</t>
  </si>
  <si>
    <t xml:space="preserve"> Los datos de Argentina de 2015 corresponden al año 2014</t>
  </si>
  <si>
    <t>Fonte: PNAD/IBGE.</t>
  </si>
  <si>
    <t xml:space="preserve">Fonte: PNAD/IBGE.  </t>
  </si>
  <si>
    <t>Como 'população alfabetizada com mais de 15 anos' foi considerada a quantidade de pessoas com mais de 15 anos que informaram saber ler e escrever, na Pesquisa Nacional por Amostra de Domicílio - PNAD.</t>
  </si>
  <si>
    <t xml:space="preserve">Número de alumnos 2015 estimado. </t>
  </si>
  <si>
    <t>Secretaría Técnica de Planificación. Dirección General de Estadística, Encuestas y Censos.  Población total, estimada y proyectada, por sexo y edades simples, 2000-2025</t>
  </si>
  <si>
    <t>Ministerio de Educación - Dirección General de Planificación. Sistema de Información de Estadística Continua 2013</t>
  </si>
  <si>
    <t xml:space="preserve"> Ministerio de Educación - Dirección General de Planificación. Sistema de Información de Estadística Continua 2013</t>
  </si>
  <si>
    <t xml:space="preserve"> Secretaría Técnica de Planificación. Dirección General de Estadística, Encuestas y Censos.  Población total, estimada y proyectada, por sexo y edades simples, 2000-2025</t>
  </si>
  <si>
    <t>Secretaría Técnica de Planificación. Dirección General de Estadística, Encuestas y Censos.  EPH 2013 - 2014</t>
  </si>
  <si>
    <t>Datos suministrados por los países a partir de las Encuestas de Hogares</t>
  </si>
  <si>
    <t xml:space="preserve">na </t>
  </si>
  <si>
    <t>En los datos del curso 2013-14 (año 2014) en 3A se incluyen los alumnos que finalizan programas 344 según la CINE 2011 y en 3B alumnado que finaliza programas 354. En CINE 3 se incluyen los alumnos que finalizan CINE 3A, 3B y 3C-largos.</t>
  </si>
  <si>
    <t>El dato que se proporciona es el número medio de alumnos por ordenador destinado a tareas de enseñanza y aprendizaje.</t>
  </si>
  <si>
    <t>España: Estadística de las enseñanzas un universitarias. Ministerio de Educación, Cultura y Deporte. Información facilitada para la Estadística de los Sistemas de Educación y Formación UNESCO/OCDE/Eurostat (Cuestionario UOE)</t>
  </si>
  <si>
    <t xml:space="preserve"> Estadística de las enseñanzas un universitarias. Ministerio de Educación, Cultura y Deporte. Información facilitada para la Estadística de los Sistemas de Educación y Formación UNESCO/OCDE/Eurostat (Cuestionario UOE)</t>
  </si>
  <si>
    <t>A partir de 2014 se aplica la nueva CNED-2014, que es la adaptación de la CINE-2011, cuyo efecto es de bastante relevancia, por lo que los datos de 2014 no son comparables con los de años anteriores.</t>
  </si>
  <si>
    <t>Calculado con la metodología establecida por Eurostat basándose en medias anuales de datos trimestrales. En esta metodología se considera que los estudiantes de vacaciones no participan en educación, a diferencia del cálculo nacional. Encuesta población activa INE.</t>
  </si>
  <si>
    <t>La comparación entre población y escolarización puede estar afectada por las diferencias que se producen entre las cifras utilizadas de población estimada y la evolución real de la misma, siendo más evidentes en las edades a partir de los 3 años en los que la escolaridad es prácticamente plena.</t>
  </si>
  <si>
    <t>La comparación entre población y escolarización puede estar afectada por las diferencias que se producen entre las cifras utilizadas de población estimada y la evolución real de la misma, siendo más evidentes en las edades de escolaridad plena.</t>
  </si>
  <si>
    <t>España: Estadística de las enseñanzas un universitarias. Ministerio de Educación, Cultura y Deporte.  Información facilitada para la Estadística de los Sistemas de Educación y Formación UNESCO/OCDE/Eurostat (Cuestionario UOE)</t>
  </si>
  <si>
    <t>Estadística de las enseñanzas un universitarias. Ministerio de Educación, Cultura y Deporte.  Información facilitada para la Estadística de los Sistemas de Educación y Formación UNESCO/OCDE/Eurostat (Cuestionario UOE)</t>
  </si>
  <si>
    <t>Se ha tomado como fuente las estimaciones obtenidas mediante la encuesta anual de hogares a fin de tener numerador y denominador de la misma fuente. Sin embargo, las tasas pueden tener bastante variación de emplear una fuente demográfica (población) basada en proyecciones y otra fuente para el numerador. Fuente: Instituto Nacional de Estadística e Informática-Encuesta Nacional de Hogares. Cálculos de la Unidad de Estadística del Ministerio de Educación.</t>
  </si>
  <si>
    <t>Fuente: Ministerio de Educación. Unidad de Estadística. Censo Escolar (SIEMED).</t>
  </si>
  <si>
    <t>Colombia (1)</t>
  </si>
  <si>
    <t>Dato del año 2014</t>
  </si>
  <si>
    <t>Dato del año 2014. Preliminar</t>
  </si>
  <si>
    <t>Ultimo dato suministrado es del año 2014</t>
  </si>
  <si>
    <t>Último dato suministrado es del año 2014. No incluye adultos</t>
  </si>
  <si>
    <t>Último dato suministrado es del año 2014</t>
  </si>
  <si>
    <t xml:space="preserve"> Fuente: Gran Encuesta Integrada de Hogares, DANE</t>
  </si>
  <si>
    <t>Procesamiento DIE-MEC con base a ECH-INE</t>
  </si>
  <si>
    <t>Para 2015 se reportaron datos 2014. Fuente: Procesamiento de la División de Investigación y Estadística en base a ECH-INE.</t>
  </si>
  <si>
    <t>Para 2015 se presentan datos 2014. Anuario Estadístico de Educación DIE-MEC.</t>
  </si>
  <si>
    <t>Para 2015 se presentaron datos 2014. Fuente: División de Investigación y Estadística.</t>
  </si>
  <si>
    <t>Procesemiento DIE-MEC en base a ECH del INE. Nota: En Uruguay la edad teórica de asistencia a Educación Secundaria Baja (CINE 2) es de 12 a 14 años. Para 2015 se presentan datos 2014.</t>
  </si>
  <si>
    <t>Fuente: Anuario Estadístico de Educación DIE-MEC y CES.</t>
  </si>
  <si>
    <t>Para el cuadro 2015 se presentan datos 2014. Fuente: Plan Ceibal y Anuario Estadístico de Educación 2014 DIE-MEC.</t>
  </si>
  <si>
    <t>25211*</t>
  </si>
  <si>
    <t>13398**</t>
  </si>
  <si>
    <t>** Todos estos docentes están contratados en aulas bilingües, no todos imparten clases en el idioma nacional de la población estudiantil (Fuente: Sistema e-SIRH, SyC)</t>
  </si>
  <si>
    <t>A la fecha de envio de estos cuadros (08/11/16), no se disponía de esta información.</t>
  </si>
  <si>
    <t>Encuesta de Hogares y Condiciones de Vida 2014. Instituto Nacional de Estadística. Personas con algún grado de formación.</t>
  </si>
  <si>
    <t>Secretaria de Educación - USINIEH; Sistema de Administración de Centros Educativos (SACE) Matricula Inicial 2015; Reporte 30 Noviembre 2015</t>
  </si>
  <si>
    <t xml:space="preserve">Secretaria de Educación - USINIEH; Sistema de Administración de Centros Educativos (SACE) Matricula Inicial 2015; Reporte 30 Noviembre 2015  </t>
  </si>
  <si>
    <t>Fuente: Ministerio de Desarrollo Social, Encuesta CASEN 2013.</t>
  </si>
  <si>
    <t>La información del año escolar 2013 pertenece al año de referencia 2011, mientras que la del año escolar 2015 pertenece al año de referencia 2013.</t>
  </si>
  <si>
    <t>Se considera la población entre 3 y13 años como población en edad teórica para asistir a educación básica, debido a que los 14 años corresponden a la edad teórica de ingreso a educación media.</t>
  </si>
  <si>
    <t>Se define como rural a las zonas con un tamaño poblacional menor a 1.000 habitantes o entre 1.001 y 2.000 habitantes con predominio de población económicamente activa (PEA) dedicada a actividades primarias.</t>
  </si>
  <si>
    <t>Tasa Bruta de Asistencia a educación básica (CINE 0, 1 y 2) en minorías étnicas, poblaciones originarias y afrodescendientes</t>
  </si>
  <si>
    <t>Tasa bruta de asistencia a educación básica (CINE 0, 1 y 2) en alumnos y alumnas  que no pertenece a minorías étnicas, poblaciones originarias y afrodescendientes.</t>
  </si>
  <si>
    <t>total</t>
  </si>
  <si>
    <t>Tasa Bruta de asistencia a educación post obligatoria, académica o técnico profesional y universitaria (CINE 5B, 5A y 6) en de alumnos pertenecientes a  minorías étnicas, poblaciones originarias y afrodescendientes .</t>
  </si>
  <si>
    <r>
      <t xml:space="preserve">Porcentaje de alumnos y alumnas que no pertenece a minorías étnicas, poblaciones originarias y afrodescendientes, residentes en zonas urbanas y zonas rurales,  </t>
    </r>
    <r>
      <rPr>
        <b/>
        <sz val="9"/>
        <color theme="1"/>
        <rFont val="Arial"/>
        <family val="2"/>
      </rPr>
      <t>escolarizados en educación postobligatoria</t>
    </r>
    <r>
      <rPr>
        <sz val="9"/>
        <color theme="1"/>
        <rFont val="Arial"/>
        <family val="2"/>
      </rPr>
      <t>, académica o técnico profesional y universitaria (CINE 5B o 5A o 6)</t>
    </r>
  </si>
  <si>
    <t>Porcentaje de maestros bilingües que imparten clase en los niveles educativos CINE 1 y 2  y que hablan en el idioma originario de sus alumnos, en el conjunto de profesores que imparten clase en aulas bilingües con alumnado cuya lengua materna no es la oficial</t>
  </si>
  <si>
    <t>Tasas de matrícula</t>
  </si>
  <si>
    <t>Tasas de matrícula Total alumnos</t>
  </si>
  <si>
    <t>Tasas de matrícula total alumnos</t>
  </si>
  <si>
    <t>3 años al inicio de la educación primaria</t>
  </si>
  <si>
    <t xml:space="preserve">Honduras </t>
  </si>
  <si>
    <t>Perú</t>
  </si>
  <si>
    <t>Porcentaje educadores titulados        2010          (Miradas 2011)</t>
  </si>
  <si>
    <t>Porcentaje de educadores titulados       2013</t>
  </si>
  <si>
    <t>Porcentaje educadores titulado  2010 (*)</t>
  </si>
  <si>
    <t>2010 (*)</t>
  </si>
  <si>
    <t xml:space="preserve">Colombia </t>
  </si>
  <si>
    <t xml:space="preserve">Uruguay </t>
  </si>
  <si>
    <t>Porcentaje de educadores titulados       2015</t>
  </si>
  <si>
    <t>Tasa neta de matriculación en educación primaria (CINE 1). Total</t>
  </si>
  <si>
    <t>Tasa bruta de finalización de educación primaria (CINE 1) Total</t>
  </si>
  <si>
    <r>
      <t>2008</t>
    </r>
    <r>
      <rPr>
        <sz val="9"/>
        <color indexed="8"/>
        <rFont val="Arial"/>
        <family val="2"/>
      </rPr>
      <t xml:space="preserve"> (*)</t>
    </r>
  </si>
  <si>
    <r>
      <t>2015 (*</t>
    </r>
    <r>
      <rPr>
        <sz val="9"/>
        <color indexed="8"/>
        <rFont val="Arial"/>
        <family val="2"/>
      </rPr>
      <t>*</t>
    </r>
    <r>
      <rPr>
        <sz val="9"/>
        <color indexed="8"/>
        <rFont val="Arial"/>
        <family val="2"/>
      </rPr>
      <t>)</t>
    </r>
  </si>
  <si>
    <t>Tasa neta de matriculación en educación secundaria baja  (CINE 2)   Total</t>
  </si>
  <si>
    <t>Tasa bruta de finalización de educación secundaria baja  (CINE 2) Total</t>
  </si>
  <si>
    <t>Indicador 11B. Tasa bruta de finalización de educación secundaria baja  (CINE 2)</t>
  </si>
  <si>
    <t>2015(*)</t>
  </si>
  <si>
    <t xml:space="preserve">Datos suministrados por los países. </t>
  </si>
  <si>
    <t>Indicador 12A. Gráfico 1. Tasa bruta de graduación en educación secundaria  alta (CINE 3)</t>
  </si>
  <si>
    <t>Tasa bruta de graduación en educación secundaria  alta (CINE 3).  Total</t>
  </si>
  <si>
    <t>Datos suministrados por los países.</t>
  </si>
  <si>
    <t>Razón de alumnos matriculados  por computador de uso pedagógico</t>
  </si>
  <si>
    <r>
      <t>Tasa de alfabetización             (</t>
    </r>
    <r>
      <rPr>
        <sz val="9"/>
        <color indexed="8"/>
        <rFont val="Arial"/>
        <family val="2"/>
      </rPr>
      <t>15 y más años de edad</t>
    </r>
    <r>
      <rPr>
        <sz val="9"/>
        <color indexed="8"/>
        <rFont val="Arial"/>
        <family val="2"/>
      </rPr>
      <t>)</t>
    </r>
    <r>
      <rPr>
        <sz val="9"/>
        <color indexed="8"/>
        <rFont val="Arial"/>
        <family val="2"/>
      </rPr>
      <t xml:space="preserve"> </t>
    </r>
  </si>
  <si>
    <t>Porcentaje de personas de 25 a 64 años que participan en programas de aprendizaje a lo largo de la vida</t>
  </si>
  <si>
    <t>Tasa Bruta de Asistencia a educación básica (CINE 0, 1 y 2) en minorías étnicas, poblaciones originarias y afrodescendientes.                                              Total</t>
  </si>
  <si>
    <t xml:space="preserve">Fuentes: Datos suministrados por los países. </t>
  </si>
  <si>
    <t>Fuentes: Datos suministrados por los países.</t>
  </si>
  <si>
    <t>Brecha absoluta de acceso a la educación básica</t>
  </si>
  <si>
    <t>Indicador 3B - Indicador 3A</t>
  </si>
  <si>
    <t>3B-3A</t>
  </si>
  <si>
    <t>Diferencia porcentual de las tasas 3B-3A</t>
  </si>
  <si>
    <t>Fuente: datos indicadores 3A y 3B</t>
  </si>
  <si>
    <t>2010 (*): Miradas 2011</t>
  </si>
  <si>
    <r>
      <t xml:space="preserve">Instituciones </t>
    </r>
    <r>
      <rPr>
        <sz val="9"/>
        <color indexed="8"/>
        <rFont val="Arial"/>
        <family val="2"/>
      </rPr>
      <t>privadas</t>
    </r>
  </si>
  <si>
    <r>
      <t xml:space="preserve">CINE </t>
    </r>
    <r>
      <rPr>
        <sz val="11"/>
        <color theme="1"/>
        <rFont val="Arial"/>
        <family val="2"/>
        <scheme val="minor"/>
      </rPr>
      <t>2</t>
    </r>
  </si>
  <si>
    <t xml:space="preserve">Razón de alumnos matriculados  por computador de uso pedagógico </t>
  </si>
  <si>
    <t>Los datos se refieren al año 2012</t>
  </si>
  <si>
    <t>No es posible obtener este dato, debido a que las estimaciones y proyecciones de población es general sin distinción de minorías o etnias.</t>
  </si>
  <si>
    <t>Último dato disponible año 2014. No incluye educación de adultos. Como un colegio oferta más de un grado, todos los estudiantes pueden tener acceso al mismo número de computadores independiente del nivel, por lo tanto se deja el mismo número de computadores para todos los niveles</t>
  </si>
  <si>
    <t>Años 2012, 2013 y 2015: procesamiento propio sobre base INDEC - Encuesta permanente de Hogares -EPH- 2do trimestre. Incluye aglomerados urbanos</t>
  </si>
  <si>
    <t>La EPH es una encuesta por muestreo desarrollada en aglomerados urbanos. Por tal motivo, las conclusiones que surjan del análisis de datos</t>
  </si>
  <si>
    <t>La EPH es una encuesta por muestreo desarrollada en aglomerados urbanos. Por tal motivo, las conclusiones que surjan del análisis de datos. NO deben dar lugar a supuestos de validez para otras áreas geográficas no cubiertas por la EPH (por ejemplo: rural). Los datos del año 2015 corresponden a 2014 -2do trimestre.</t>
  </si>
  <si>
    <t>Año 2015: procesamiento propio sobre base INDEC - Encuesta permanente de Hogares -EPH- 2do trimestre. Incluye aglomerados urbanos</t>
  </si>
  <si>
    <t xml:space="preserve"> NO deben dar lugar a supuestos de validez para otras áreas geográficas no cubiertas por la EPH (por ejemplo: rural). Los datos del año 2015 corresponden a 2014 -2do trimestre.</t>
  </si>
  <si>
    <t>Δ Entre 2010 y 2015</t>
  </si>
  <si>
    <t>Los datos de Argentina de 2015 corresponden al año 2013. Relevamiento Anual. Dirección Nacional de Información y estadística Educativa -DINIEE- Ministerio de Educación y Deportes.</t>
  </si>
  <si>
    <t>Fuentes: Datos suministrados por los países</t>
  </si>
  <si>
    <t>2010 a</t>
  </si>
  <si>
    <t>Bolivia</t>
  </si>
  <si>
    <t>Calculado como medias anuales de datos trimestrales. Encuesta de población activa INE</t>
  </si>
  <si>
    <t>Procesemiento DIE-MEC en base a ECH del INE. Para 2015 se presentan los datos 2014.</t>
  </si>
  <si>
    <r>
      <rPr>
        <b/>
        <sz val="10"/>
        <color indexed="8"/>
        <rFont val="Arial"/>
        <family val="2"/>
      </rPr>
      <t>Tabla C.8 Tasa neta de matriculación de niños de 0 a 2  y de 3 hasta el inicio de la educación primaria</t>
    </r>
    <r>
      <rPr>
        <sz val="10"/>
        <color indexed="8"/>
        <rFont val="Arial"/>
        <family val="2"/>
      </rPr>
      <t xml:space="preserve"> . Número de niños en edad de asistir a programas de nivel CINE 0, o educación de la primera infancia (programas de desarrollo educacional de la primera infancia -0-2- años y  educación preprimaria -3 al inicio de la educación primaria) matriculados en estos diferentes programas del nivel educativo CINE 0, expresado como porcentaje de la población en edad oficial de asistir a dicho nivel educativo</t>
    </r>
  </si>
  <si>
    <t>Tabla Indicador 9. Porcentaje de educadores que tienen el título (CINE 5 o superior) de formación especializada en educación de la primera infancia (CINE0)</t>
  </si>
  <si>
    <t>2015 (*)  Los datos de Cuba, Nicaragua, Panamá, Paraguay y Perú  corresponden a 2013</t>
  </si>
  <si>
    <t>2015-2010</t>
  </si>
  <si>
    <t>TF</t>
  </si>
  <si>
    <t>TM</t>
  </si>
  <si>
    <t>2015 (*). Los datos de El Salvador y Perú corresponden a 2013</t>
  </si>
  <si>
    <t>2015 (*). Los datos de El Salvador, Honduras, Nicaragua, Panamá y Perú corresponden a 2013</t>
  </si>
  <si>
    <t>2015 (*). Los datos de Costa Rica, Cuba, Guatemala, México, Nicaragua, Panamá, Paraguay y Perú  corresponden a 2013</t>
  </si>
  <si>
    <t>Indicador 29. Porcentaje de titulación en formación inicial docente con acreditación oficial de su calidad.</t>
  </si>
  <si>
    <t>Porcentaje de docentes titulados en formación inicial docente con acreditación oficial de su calidad independientemente del nivel CINE de dicha formación.</t>
  </si>
  <si>
    <t>% Docentes. Miradas 2013 (2012)</t>
  </si>
  <si>
    <t>% Docentes .  Miradas 2016 (2014)</t>
  </si>
  <si>
    <t>% Docentes</t>
  </si>
  <si>
    <t>CINE 0</t>
  </si>
  <si>
    <t xml:space="preserve">CINE 2 </t>
  </si>
  <si>
    <t xml:space="preserve">CINE 3 </t>
  </si>
  <si>
    <t>CINE 2+3</t>
  </si>
  <si>
    <t>CINE 2 + 3</t>
  </si>
  <si>
    <t>España</t>
  </si>
  <si>
    <t>-</t>
  </si>
  <si>
    <t xml:space="preserve">Venezuela </t>
  </si>
  <si>
    <t>OEI</t>
  </si>
  <si>
    <t>Fuente: datos suministrados por los países</t>
  </si>
  <si>
    <t>Notas:   1 - Professores são os indivíduos que estavam em efetiva regência de classe em 29/05/2013.</t>
  </si>
  <si>
    <t xml:space="preserve">             2 - Não inclui auxiliares da educação infantil.</t>
  </si>
  <si>
    <t xml:space="preserve">             3 - Não inclui os professores de turmas de atividade complementar e de Atendimento Educacional Especializado (AEE).</t>
  </si>
  <si>
    <t xml:space="preserve"> </t>
  </si>
  <si>
    <t xml:space="preserve">             4 - Professores (ID) são contados uma única vez em cada ISCED/CINE, porém podem atuar mais de uma no mesmo ISCED/CINE.</t>
  </si>
  <si>
    <t>Unidad de Estadísticas, Centro de Estudios, División de Planificación y Presupuesto, Ministerio de Educación. Para el cálculo de estos indicadores se omite el concepto de "acreditación de la calidad"</t>
  </si>
  <si>
    <t xml:space="preserve">  Se calcula un promedio para los años 2010 y 2011, no se cuenta con información para el 2012.</t>
  </si>
  <si>
    <t xml:space="preserve"> Cuestionario UNESCO, UIS . Taller 2015.</t>
  </si>
  <si>
    <t>Datos correspondientes a 2013</t>
  </si>
  <si>
    <t xml:space="preserve"> Para obtener un valor 2010-2012, se hizo una agregación del número de docentes, sumando los 3 años.</t>
  </si>
  <si>
    <t xml:space="preserve"> Ministerio de Educación-Unidad de Estadística. Censo Escolar.</t>
  </si>
  <si>
    <t>R. Dominicana</t>
  </si>
  <si>
    <t xml:space="preserve"> La información para todos los niveles refiere a educación pública. Para CINE 2 y 3 los datos corresponden a docentes del CES.</t>
  </si>
  <si>
    <t>% Docentes CINE 0</t>
  </si>
  <si>
    <t>% Docentes CINE 1</t>
  </si>
  <si>
    <t>% Docentes CINE  2 + 3</t>
  </si>
  <si>
    <t>Indicador 30A</t>
  </si>
  <si>
    <t>Se dispone de información del "personal docentes" cada 10 años.</t>
  </si>
  <si>
    <t xml:space="preserve">            2 - Professores são os indivíduos que estavam em efetiva regência de classe em 28/05/2014.</t>
  </si>
  <si>
    <t xml:space="preserve">             3 - Não inclui auxiliares da educação infantil.</t>
  </si>
  <si>
    <t xml:space="preserve">             4 - Não inclui os professores de turmas de atividade complementar e de Atendimento Educacional Especializado (AEE).</t>
  </si>
  <si>
    <t xml:space="preserve">             5 - Professores (ID) são contados uma única vez em cada ISCED/CINE, porém podem atuar mais de uma no mesmo ISCED/CINE.</t>
  </si>
  <si>
    <t xml:space="preserve">             6 - O professor com nível de escolaridade superior pode apresentar mais de uma área de formação, porém é contado apenas uma vez, se ele tiver concluído ao menos um curso superior.</t>
  </si>
  <si>
    <t>Unidad de Estadísticas, Centro de Estudios, División de Planificación y Presupuesto, Ministerio de Educación.</t>
  </si>
  <si>
    <t>Se consideran docentes de primaria aquellos docentes de aula que declaran funciones en algún grado del nivel CINE 1.</t>
  </si>
  <si>
    <t>Para el cálculo de estos indicadores se omite el concepto de "acreditación oficial de la calidad".</t>
  </si>
  <si>
    <t xml:space="preserve"> Corresponde a docentes de aula, se realiza con la clasificación CINE 1997</t>
  </si>
  <si>
    <t>Se calcula un promedio para los años 2010 y 2011, no se cuenta con información para el 2012.</t>
  </si>
  <si>
    <t>Fuente DIPLAN-Departamento de Estadística-MINED</t>
  </si>
  <si>
    <t>Para obtener un valor 2010-2012, se hizo una agregación del número de docentes, sumando los 3 años.</t>
  </si>
  <si>
    <t>Indicador 30B</t>
  </si>
  <si>
    <t xml:space="preserve">             5 - O professor com nível de escolaridade superior pode apresentar mais de uma área de formação, porém é contado apenas uma vez, se ele tiver concluído ao menos um curso superior.</t>
  </si>
  <si>
    <t>Para cada nivel CINE se consideran los docentes de aula que declaran funciones en algún grado de dicho nivel.</t>
  </si>
  <si>
    <t>Información de 2014 corresponde al año de referencia 2015.</t>
  </si>
  <si>
    <t>Corresponde a docentes de aula, se realiza con la clasificación CINE 1997</t>
  </si>
  <si>
    <t xml:space="preserve"> Se calcula un promedio para los años 2010 y 2011, no se cuenta con información para el 2012.</t>
  </si>
  <si>
    <t xml:space="preserve">La formación docente en Uruguay es de carácter terciario no universitario. </t>
  </si>
  <si>
    <t>Indicador 31A</t>
  </si>
  <si>
    <t>Porcentaje de docentes que participan en programas de formación continua.</t>
  </si>
  <si>
    <t>Porcentaje de docentes que participan en programas de formación continua. CINE 2 + 3</t>
  </si>
  <si>
    <t>Porcentaje de docentes que participan en programas de formación continua. CINE 1</t>
  </si>
  <si>
    <t xml:space="preserve"> Se dispone de información del "personal docentes" cada 10 años.</t>
  </si>
  <si>
    <t xml:space="preserve">             5 - O professor pode apresentar mais de uma formação continuada, porém é contado apenas uma vez.</t>
  </si>
  <si>
    <t>2008</t>
  </si>
  <si>
    <t>2010</t>
  </si>
  <si>
    <t>2012</t>
  </si>
  <si>
    <t/>
  </si>
  <si>
    <t>2014*</t>
  </si>
  <si>
    <t>2009</t>
  </si>
  <si>
    <t>2011</t>
  </si>
  <si>
    <t>2013</t>
  </si>
  <si>
    <t>2014</t>
  </si>
  <si>
    <t>Brazil</t>
  </si>
  <si>
    <t>Mexico</t>
  </si>
  <si>
    <t>Spain</t>
  </si>
  <si>
    <t xml:space="preserve">Fuentes: </t>
  </si>
  <si>
    <t>2014-2010</t>
  </si>
  <si>
    <t>CINE 5-8</t>
  </si>
  <si>
    <t>Indicador C1. Población total y porcentaje de población urbana</t>
  </si>
  <si>
    <t>http://databank.worldbank.org/data/reports.aspx?source=2&amp;series=SP.POP.TOTL</t>
  </si>
  <si>
    <t>Incremento Pob 2014-2010</t>
  </si>
  <si>
    <t>T C1.2. porcentaje de población urbana</t>
  </si>
  <si>
    <t>2000</t>
  </si>
  <si>
    <t>Millones</t>
  </si>
  <si>
    <t>%</t>
  </si>
  <si>
    <t>Venezuela, RB</t>
  </si>
  <si>
    <t>World Development Indicators. Consulta 8/02/2015</t>
  </si>
  <si>
    <t>http://datos.bancomundial.org/indicador/SP.POP.TOTL</t>
  </si>
  <si>
    <t>http://datos.bancomundial.org/tema/desarrollo-urbano</t>
  </si>
  <si>
    <t xml:space="preserve"> Gráfico C1.1 Población total (millones). 2000-2014</t>
  </si>
  <si>
    <t>2000: datos de Miradas 2014</t>
  </si>
  <si>
    <t xml:space="preserve">To access the World Development Indicators online tables, use </t>
  </si>
  <si>
    <t xml:space="preserve">the URL http://wdi.worldbank.org/table/ and the table number (for </t>
  </si>
  <si>
    <t xml:space="preserve">example, http://wdi.worldbank.org/table/2.1). To view a specific </t>
  </si>
  <si>
    <t xml:space="preserve">indicator online, use the URL http://data.worldbank.org/indicator/ </t>
  </si>
  <si>
    <t>and the indicator code (for example, http://data.worldbank.org/</t>
  </si>
  <si>
    <t>indicator/SP.POP.TOTL).</t>
  </si>
  <si>
    <t>http://databank.bancomundial.org/data/reports.aspx?source=2&amp;country=ARG&amp;series=&amp;period=#</t>
  </si>
  <si>
    <t>Tabla C2. Población entre 15 y 64 años de edad (% del total)</t>
  </si>
  <si>
    <t>Indicador 2 Población entre 15 y 64 años de edad (% del total)</t>
  </si>
  <si>
    <t xml:space="preserve"> http://data.worldbank.org/indicator/SP.POP.1564.TO.ZS</t>
  </si>
  <si>
    <t>Indicator Name</t>
  </si>
  <si>
    <t>Population ages 15-64 (% of total)</t>
  </si>
  <si>
    <t>Short definition</t>
  </si>
  <si>
    <t>Population ages 15 to 64 is the percentage of the total population that is in the age group 15 to 64. Population is based on the de facto definition of population.</t>
  </si>
  <si>
    <t>Long definition</t>
  </si>
  <si>
    <t>Total population between the ages 15 to 64 is the number of people who could potentially be economically active. Population is based on the de facto definition of population, which counts all residents regardless of legal status or citizenship--except for refugees not permanently settled in the country of asylum, who are generally considered part of the population of the country of origin.</t>
  </si>
  <si>
    <t>Source</t>
  </si>
  <si>
    <t>The United Nations Population Division's World Population Prospects.</t>
  </si>
  <si>
    <t>Topic</t>
  </si>
  <si>
    <t>Health: Population: Structure</t>
  </si>
  <si>
    <t>Periodicity</t>
  </si>
  <si>
    <t>Annual</t>
  </si>
  <si>
    <t>Aggregation method</t>
  </si>
  <si>
    <t>Weighted average</t>
  </si>
  <si>
    <t>Statistical concept and methodology</t>
  </si>
  <si>
    <t>Age structure in World Bank's population estimates is based on the age structure in United Nations Population Division's World Population Prospects. For more information, see the original source.
Total population is based on the de facto population including all residents regardless of legal status or citizenship - except for refugees not permanently settled in the country of asylum, who are generally considered part of the population of their country of origin. The values shown are midyear estimates. For more information see metadata for total population (SP.POP.TOTL).</t>
  </si>
  <si>
    <t>Development relevance</t>
  </si>
  <si>
    <t>Patterns of development in a country are partly determined by the age composition of the population. Because different age groups have varying impacts on infrastructure needs, resource use and planning, and impacts on the environment, the age structure of a population is useful for analyzing future policy and planning goals involving infrastructure and development patterns. 
This indicator is used for calculating age dependency ratio (percent of working-age population). The age dependency ratio is the ratio of the sum of the population aged 0-14 and the population aged 65 and above to the population aged 15-64. In many developing countries, the once rapidly growing population group of under-15 population is shrinking. As a result, high fertility rates, together with declining mortality rates, are now reflected in the larger share of the 65 and older population.</t>
  </si>
  <si>
    <t>Limitations and exceptions</t>
  </si>
  <si>
    <t>Because the five-year age group is the cohort unit and five-year period data are used in the United Nations Population Division's World Population Prospects, interpolations to obtain annual data or single age structure may not reflect actual events or age composition. For more information, see the original source.</t>
  </si>
  <si>
    <t>License Type</t>
  </si>
  <si>
    <t>Open</t>
  </si>
  <si>
    <t xml:space="preserve">Indicador C3. </t>
  </si>
  <si>
    <t>2014/2000</t>
  </si>
  <si>
    <t>PIB per cápita por paridad del poder adquisitivo (PPA)  ($ a precios internacionales actuales)</t>
  </si>
  <si>
    <t>Cuba (2)</t>
  </si>
  <si>
    <t>Fuente: Banco Mundial. Creado a partir de Indicadores del desarrollo mundial</t>
  </si>
  <si>
    <t>http://datos.bancomundial.org/indicador/NY.GDP.PCAP.PP.CD</t>
  </si>
  <si>
    <t>GDP per capita, PPP (current international $)</t>
  </si>
  <si>
    <t>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based on the 2011 ICP round.</t>
  </si>
  <si>
    <t>World Bank, International Comparison Program database.</t>
  </si>
  <si>
    <t>Economic Policy &amp; Debt: Purchasing power parity</t>
  </si>
  <si>
    <t>For more information, see the metadata for PPP GDP in current international dollars (NY.GDP.MKTP.PP.CD) and total population (SP.POP.TOTL).</t>
  </si>
  <si>
    <t>El PIB por paridad del poder adquisitivo (PPA) es el producto interno bruto convertido a dólares internacionales utilizando las tasas de paridad del poder adquisitivo. Un dólar internacional tiene el mismo poder adquisitivo sobre el PIB que el que posee el dólar de los Estados Unidos en ese país. El PIB a precio de comprador es la suma del valor agregado bruto de todos los productores residentes en la economía más todo impuesto a los productos, menos todo subsidio no incluido en el valor de los productos. Se calcula sin hacer deducciones por depreciación de bienes manufacturados o por agotamiento y degradación de recursos naturales. Los datos se expresan en dólares internacionales corrientes.</t>
  </si>
  <si>
    <t>(1) Los datos de Argentina de 2010 y 2012 son los proporcionados por Miradas 2011 y 2013</t>
  </si>
  <si>
    <t>(2) El dato de Cuba de 2014 corresponde a 2013</t>
  </si>
  <si>
    <t>Indicador C4. Índice de Gini</t>
  </si>
  <si>
    <t>Tabla C4. Índice de GINI</t>
  </si>
  <si>
    <t>2013 (**)</t>
  </si>
  <si>
    <t>2013-2010</t>
  </si>
  <si>
    <t xml:space="preserve">2013 (**) : los datos de España, México y Portugal corresponden a 2012 </t>
  </si>
  <si>
    <t>Banco Mundial</t>
  </si>
  <si>
    <t>http://datos.bancomundial.org/indicador/SI.POV.GINI/countries/CO?display=default</t>
  </si>
  <si>
    <t>2000 (*) Miradas 2014</t>
  </si>
  <si>
    <t>El índice de Gini mide hasta qué punto la distribución del ingreso (o, en algunos casos, el gasto de consumo) entre individuos u hogares dentro de una economía se aleja de una distribución perfectamente equitativa. Una curva de Lorenz muestra los porcentajes acumulados de ingreso recibido total contra la cantidad acumulada de receptores, empezando a partir de la persona o el hogar más pobre. El índice de Gini mide la superficie entre la curva de Lorenz y una línea hipotética de equidad absoluta, expresada como porcentaje de la superficie máxima debajo de la línea. Así, un índice de Gini de 0 representa una equidad perfecta, mientras que un índice de 100 representa una inequidad perfecta.</t>
  </si>
  <si>
    <t>Creado a partir de Indicadores del desarrollo mundial
serie : Índice de Gini</t>
  </si>
  <si>
    <t>http://databank.bancomundial.org/data/reports.aspx?Code=SP.POP.TOTL&amp;id=af3ce82b&amp;report_name=Popular_indicators&amp;populartype=series&amp;ispopular=y#</t>
  </si>
  <si>
    <t>GINI index (World Bank estimate)</t>
  </si>
  <si>
    <t>Gini index measures the extent to which the distribution of income (or, in some cases,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index measures the area between the Lorenz curve and a hypothetical line of absolute equality, expressed as a percentage of the maximum area under the line. Thus a Gini index of 0 represents perfect equality, while an index of 100 implies perfect inequality.</t>
  </si>
  <si>
    <t>World Bank, Development Research Group. Data are based on primary household survey data obtained from government statistical agencies and World Bank country departments. For more information and methodology, please see PovcalNet (http://iresearch.worldbank.org/PovcalNet/index.htm).</t>
  </si>
  <si>
    <t>Poverty: Income distribution</t>
  </si>
  <si>
    <t>The Gini index measures the area between the Lorenz curve and a hypothetical line of absolute equality, expressed as a percentage of the maximum area under the line. A Lorenz curve plots the cumulative percentages of total income received against the cumulative number of recipients, starting with the poorest individual. Thus a Gini index of 0 represents perfect equality, while an index of 100 implies perfect inequality.
The Gini index provides a convenient summary measure of the degree of inequality. Data on the distribution of income or consumption come from nationally representative household surveys. Where the original data from the household survey were available, they have been used to calculate the income or consumption shares by quintile. Otherwise, shares have been estimated from the best available grouped data.
The distribution data have been adjusted for household size, providing a more consistent measure of per capita income or consumption. No adjustment has been made for spatial differences in cost of living within countries, because the data needed for such calculations are generally unavailable. For further details on the estimation method for low- and middle-income economies, see Ravallion and Chen (1996).
Survey year is the year in which the underlying household survey data were collected or, when the data collection period bridged two calendar years, the year in which most of the data were collected.</t>
  </si>
  <si>
    <t>Gini coefficients are not unique. It is possible for two different Lorenz curves to give rise to the same Gini coefficient. Furthermore it is possible for the Gini coefficient of a developing country to rise (due to increasing inequality of income) while the number of people in absolute poverty decreases. This is because the Gini coeficient measures relative, not absolute, wealth.
Another limitation of the Gini coefficient is that it is not additive across groups, i.e. the total Gini of a society is not equal to the sum of the Ginis for its sub-groups. Thus, country-level Gini coefficients cannot be aggregated into regional or global Ginis, although a Gini coefficient can be computed for the aggregate.
Because the underlying household surveys differ in methods and types of welfare measures collected, data are not strictly comparable across countries or even across years within a country. Two sources of non-comparability should be noted for distributions of income in particular. First, the surveys can differ in many respects, including whether they use income or consumption expenditure as the living standard indicator. The distribution of income is typically more unequal than the distribution of consumption. In addition, the definitions of income used differ more often among surveys. Consumption is usually a much better welfare indicator, particularly in developing countries. Second, households differ in size (number of members) and in the extent of income sharing among members. And individuals differ in age and consumption needs. Differences among countries in these respects may bias comparisons of distribution. 
World Bank staff have made an effort to ensure that the data are as comparable as possible. Wherever possible, consumption has been used rather than income. Income distribution and Gini indexes for high-income economies are calculated directly from the Luxembourg Income Study database, using an estimation method consistent with that applied for developing countries.</t>
  </si>
  <si>
    <t>Tabla C5. Índice Desarrollo Humano (IDH). PNUD</t>
  </si>
  <si>
    <t xml:space="preserve">País </t>
  </si>
  <si>
    <t>Gráfico C5. Índice Desarrollo Humano (IDH). PNUD, 2010 y 2013</t>
  </si>
  <si>
    <t xml:space="preserve">Guatemala </t>
  </si>
  <si>
    <t xml:space="preserve">Brasil </t>
  </si>
  <si>
    <t xml:space="preserve">Nicaragua </t>
  </si>
  <si>
    <t xml:space="preserve">Costa Rica </t>
  </si>
  <si>
    <t xml:space="preserve">Panamá </t>
  </si>
  <si>
    <t xml:space="preserve">Ecuador </t>
  </si>
  <si>
    <t>Informe sobre desarrollo humano (PNUD 2010, PNUD 2013 y PNUD 2015)</t>
  </si>
  <si>
    <t>Indicador C6. Esperanza de vida escolar (años). De primaria a terciaria</t>
  </si>
  <si>
    <t>Tabla C.6.  Esperanza de vida escolar (años). De primaria a terciaria</t>
  </si>
  <si>
    <t>Fuente: UIS.stat (UNESCO) (http://data.uis.unesco.org/#)</t>
  </si>
  <si>
    <t>2010-2000</t>
  </si>
  <si>
    <t>14-2010</t>
  </si>
  <si>
    <t>14-2000</t>
  </si>
  <si>
    <t xml:space="preserve">Indicador C7. Nivel educativo de la población de 25 años o mayor </t>
  </si>
  <si>
    <t>Tabla C.7. Porcentaje de población que alcanza cada uno de los niveles con respecto al total (2014 o último año disponible en UIS.Stat)</t>
  </si>
  <si>
    <t>Gráfico C7.  Nivel educativo de la población de 25 años o mayor (%). Porcentaje de población que alcanza cada uno de los niveles con respecto al total (2014 o último año disponible en UIS.Stat)</t>
  </si>
  <si>
    <t>Año</t>
  </si>
  <si>
    <t xml:space="preserve">No escolarizada </t>
  </si>
  <si>
    <t xml:space="preserve">Primaria incompleta </t>
  </si>
  <si>
    <t>Primaria       (CINE 1)</t>
  </si>
  <si>
    <t xml:space="preserve">Secundaria baja (CINE 2) </t>
  </si>
  <si>
    <t>Secundaria alta (CINE 3)</t>
  </si>
  <si>
    <t>Terciaria  (CINE 5)</t>
  </si>
  <si>
    <t>Terciaria  (CINE 6)</t>
  </si>
  <si>
    <t>Terciaria  (CINE 7)</t>
  </si>
  <si>
    <t>Terciaria  (CINE 8)</t>
  </si>
  <si>
    <t>desconocido</t>
  </si>
  <si>
    <t xml:space="preserve">Hasta CINE 1 </t>
  </si>
  <si>
    <t>CINE 3 + CINE 4</t>
  </si>
  <si>
    <t xml:space="preserve">CINE 3 - CINE8 </t>
  </si>
  <si>
    <t xml:space="preserve">R. Dominicana </t>
  </si>
  <si>
    <t>EDUCATIONAL ATTAINMENT OF THE POPULATION AGED 25 YEARS AND OLDER / LATEST YEAR AVAILABLE</t>
  </si>
  <si>
    <t>Region</t>
  </si>
  <si>
    <t>Reference year</t>
  </si>
  <si>
    <t>Population (25 years and older) (000)</t>
  </si>
  <si>
    <t>No schooling (%)</t>
  </si>
  <si>
    <t>Incomplete primary (%)</t>
  </si>
  <si>
    <t>Primary (ISCED 1) (%)</t>
  </si>
  <si>
    <t>Lower secondary (ISCED 2) (%)</t>
  </si>
  <si>
    <t>Upper secondary (ISCED 3) (%)</t>
  </si>
  <si>
    <t>Post-secondary non-tertiary (ISCED 4) (%)</t>
  </si>
  <si>
    <t>Short-cycle tertiary (ISCED 5) (%)</t>
  </si>
  <si>
    <t>Bachelor's or equivalent (ISCED 6) (%)</t>
  </si>
  <si>
    <t>Master's or equivalent (ISCED 7) (%)</t>
  </si>
  <si>
    <t>Doctoral or equivalent (ISCED 8) (%)</t>
  </si>
  <si>
    <t>Unknown (%)</t>
  </si>
  <si>
    <t>MF</t>
  </si>
  <si>
    <t>Country or territory</t>
  </si>
  <si>
    <t>.</t>
  </si>
  <si>
    <t>x(25)</t>
  </si>
  <si>
    <t>x(28)</t>
  </si>
  <si>
    <t>x(22)</t>
  </si>
  <si>
    <t>x(16)</t>
  </si>
  <si>
    <t>x(7)</t>
  </si>
  <si>
    <t>x(31)</t>
  </si>
  <si>
    <t>x(10)</t>
  </si>
  <si>
    <t>… : No data available</t>
  </si>
  <si>
    <t>- : Magnitude nil or negligible</t>
  </si>
  <si>
    <t>. : Not applicable</t>
  </si>
  <si>
    <t>x(y) : Data are included in category/column (y) of the table</t>
  </si>
  <si>
    <t>(a): Data for population 25 to 74 years</t>
  </si>
  <si>
    <t>(b): Data for population 25 to 64 years</t>
  </si>
  <si>
    <t>UNESCO Institute for Statistics, February 2016</t>
  </si>
  <si>
    <t>(c): Data for population 25 to 79 years</t>
  </si>
  <si>
    <t>http://data.uis.unesco.org/#</t>
  </si>
  <si>
    <t xml:space="preserve">Indicador C8.  Ratio  estudiantes-profesor. Niveles educativos </t>
  </si>
  <si>
    <t xml:space="preserve">  Pre-primaria CINE 0</t>
  </si>
  <si>
    <t xml:space="preserve">  Primaria CINE 1</t>
  </si>
  <si>
    <t xml:space="preserve">  Secundaria CINE 2 +3</t>
  </si>
  <si>
    <t xml:space="preserve">   Primaria CINE 1</t>
  </si>
  <si>
    <t xml:space="preserve">    Secundaria CINE 2 +3</t>
  </si>
  <si>
    <t>Guatemala (2)</t>
  </si>
  <si>
    <t>Uruguay (4)</t>
  </si>
  <si>
    <t>OECD</t>
  </si>
  <si>
    <t>EU21</t>
  </si>
  <si>
    <t xml:space="preserve">Notas </t>
  </si>
  <si>
    <t xml:space="preserve">(1) Año de referencia 2000, 2008 </t>
  </si>
  <si>
    <t>(2) En Guatemala hay datos disponibles también para 2012</t>
  </si>
  <si>
    <t>Los datos refieren solamente a Educación pública debido a que no se cuenta con Docentes en Privada, excepto para el caso de Pre primaria.</t>
  </si>
  <si>
    <t>En el caso de Pre primaria, no se incluyen datos sobre Primera Infancia debido a que no se cuenta con datos sobre Docentes.</t>
  </si>
  <si>
    <t>Para el caso de Secundaria se incluye CETP.</t>
  </si>
  <si>
    <t>Data extracted on 08 May 2016 16:31 UTC (GMT) from UIS.Stat</t>
  </si>
  <si>
    <t>Fuente: Encuesta Nacional de Empleo Desempleo y Subempleo - INEC, 2010, 2012, 2013 y 2015</t>
  </si>
  <si>
    <t>Indicador 33. Porcentaje de investigadores en jornada completa</t>
  </si>
  <si>
    <t>Investigadores EJC cada 1000 de la PEA</t>
  </si>
  <si>
    <t>2013 (*)</t>
  </si>
  <si>
    <t>Estados Unidos</t>
  </si>
  <si>
    <t>Fuente: RICYT (www.ricyt.org)</t>
  </si>
  <si>
    <t xml:space="preserve">2013 (*)  Los datos de México, Paraguay, Venezuela y Estados Unidos corresponden a 2012 y los de Ecuador y Panamá 2011 </t>
  </si>
  <si>
    <t>Indicador 34. Porcentaje de inversión en I+D en la región con respecto al PIB.</t>
  </si>
  <si>
    <t>Gasto en I+D en relación al PBI</t>
  </si>
  <si>
    <t>2013 (*)  Los datos de Paraguay y Guatemala corresponden a 2012 y los de Ecuador y Panamá a 2011.</t>
  </si>
  <si>
    <t xml:space="preserve">Fuente: RICYT (www.ricyt.org) </t>
  </si>
  <si>
    <t xml:space="preserve">OECD </t>
  </si>
  <si>
    <t>Diferencia puntos porcentuales 2012-2003</t>
  </si>
  <si>
    <t>Dif puntos porcentuales 2012-2009</t>
  </si>
  <si>
    <t>Comparación niveles de rendimiento &lt;1 y 1 en matemáticas</t>
  </si>
  <si>
    <t>Fuente IEA ICCS 2009</t>
  </si>
  <si>
    <t>ICCS</t>
  </si>
  <si>
    <t>Niveles 3</t>
  </si>
  <si>
    <t xml:space="preserve">Niveles </t>
  </si>
  <si>
    <t>Nivel 1</t>
  </si>
  <si>
    <t>&lt; Nivel 1</t>
  </si>
  <si>
    <t>Niveles 5 y 6</t>
  </si>
  <si>
    <t>Niveles 2, 3,4</t>
  </si>
  <si>
    <t>Niveles de rendimiento en Civismo y Ciudadanía. ICCS 2009</t>
  </si>
  <si>
    <t>Niveles de rendimiento en matemáticas. PISA 2012</t>
  </si>
  <si>
    <t xml:space="preserve">LLECE?: </t>
  </si>
  <si>
    <t>PISA 2009, 2012, 2015, 2018, 2021</t>
  </si>
  <si>
    <t>ICCS: 2009</t>
  </si>
  <si>
    <t>TIMSS: 2011, 2015, 2019</t>
  </si>
  <si>
    <t>PIRLS: 2011, 2016, 2021</t>
  </si>
  <si>
    <t>score</t>
  </si>
  <si>
    <t>Sum Level 2, 3, 4, 5, 6</t>
  </si>
  <si>
    <t xml:space="preserve">Level 6
</t>
  </si>
  <si>
    <t xml:space="preserve">Level 5
</t>
  </si>
  <si>
    <t xml:space="preserve">Level 4
</t>
  </si>
  <si>
    <t xml:space="preserve">Level 3
</t>
  </si>
  <si>
    <t>Level 2</t>
  </si>
  <si>
    <t>Level 1</t>
  </si>
  <si>
    <t>Below Level 1</t>
  </si>
  <si>
    <t>girls</t>
  </si>
  <si>
    <t xml:space="preserve">boys </t>
  </si>
  <si>
    <t>All students</t>
  </si>
  <si>
    <t xml:space="preserve">Gender differences in mathematics performance </t>
  </si>
  <si>
    <t>Mathematics</t>
  </si>
  <si>
    <t>Mean score in mathematics</t>
  </si>
  <si>
    <t>Data_Figure I.2.25</t>
  </si>
  <si>
    <t>sort in descending order</t>
  </si>
  <si>
    <t>change into negative values Below Level 1 and Level1</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</si>
  <si>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</si>
  <si>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This document and any map included herein are without prejudice to the status of or sovereignty over any territory, to the delimitation of international frontiers and boundaries and to the name of any territory, city or area.</t>
  </si>
  <si>
    <t>Proficiency in mathematics</t>
  </si>
  <si>
    <t>Version 1 - Last updated: 23-Dec-2013</t>
  </si>
  <si>
    <t>Data_Figure I.2.22</t>
  </si>
  <si>
    <t>Chapter 2</t>
  </si>
  <si>
    <t>Chapter 2 (figures): A profile of student performance in mathematics</t>
  </si>
  <si>
    <r>
      <rPr>
        <b/>
        <sz val="8"/>
        <color theme="1"/>
        <rFont val="Arial"/>
        <family val="2"/>
      </rPr>
      <t>Fuente</t>
    </r>
    <r>
      <rPr>
        <sz val="8"/>
        <color theme="1"/>
        <rFont val="Arial"/>
        <family val="2"/>
      </rPr>
      <t>: OCDE PISA 2012</t>
    </r>
  </si>
  <si>
    <t>Nivel 3</t>
  </si>
  <si>
    <t>Nivel 2</t>
  </si>
  <si>
    <t xml:space="preserve">Alumnos </t>
  </si>
  <si>
    <t>Puntuación promedio en matemáticas. PISA 2012</t>
  </si>
  <si>
    <t>PISA 2012 Results: What Students Know and Can Do (Volume I) - © OECD 2013</t>
  </si>
  <si>
    <t>Chapter 4</t>
  </si>
  <si>
    <t>Chapter 4 (figures): A profile of student performance in reading</t>
  </si>
  <si>
    <t>Data_Figure I.4.10</t>
  </si>
  <si>
    <t>Proficiency in reading</t>
  </si>
  <si>
    <t>change into negative values Below Level 1b to  Level 1a</t>
  </si>
  <si>
    <t>Reading</t>
  </si>
  <si>
    <t>Below Level 1b</t>
  </si>
  <si>
    <t>Level 1b</t>
  </si>
  <si>
    <t>Level 1a</t>
  </si>
  <si>
    <t>Level 3</t>
  </si>
  <si>
    <t>Level 4</t>
  </si>
  <si>
    <t>Level 5</t>
  </si>
  <si>
    <t>Level 6</t>
  </si>
  <si>
    <t>Sum Level 2,3 4, 5 and 6</t>
  </si>
  <si>
    <t>OECD average</t>
  </si>
  <si>
    <t>Niveles &lt;1b, 1b y 1a %</t>
  </si>
  <si>
    <t>Niveles 2, 3 y 4</t>
  </si>
  <si>
    <t>OECD promedio</t>
  </si>
  <si>
    <t xml:space="preserve">http://dx.doi.org/10.1787/888932935610 </t>
  </si>
  <si>
    <t>Chapter 5</t>
  </si>
  <si>
    <t>Chapter 5 (figures): A profile of student performance in science</t>
  </si>
  <si>
    <t>Data_Figure I.5.10</t>
  </si>
  <si>
    <t>Proficiency in science</t>
  </si>
  <si>
    <t xml:space="preserve">Change in negative values (Below Level1 and Level 1) </t>
  </si>
  <si>
    <t>Science</t>
  </si>
  <si>
    <t>Niveles de rendimiento en ciencias PISA 2012</t>
  </si>
  <si>
    <t>Sum Level 2, 3, 4, 5 and 6</t>
  </si>
  <si>
    <t>Niveles &lt;1 y 1</t>
  </si>
  <si>
    <t>Total países</t>
  </si>
  <si>
    <t>Nivel I</t>
  </si>
  <si>
    <t>Nivel II</t>
  </si>
  <si>
    <t>Nivel III</t>
  </si>
  <si>
    <t>Nivel IV</t>
  </si>
  <si>
    <t>TERCE Tercer Estudio Regional Comparativo y Explicativo.</t>
  </si>
  <si>
    <t>Porcentaje de alumnos en cada nivel de desempeño en matemáticas 6 grado de primaria. TERCE 2013</t>
  </si>
  <si>
    <t>Porcentaje de alumnos en cada nivel de desempeño en lectura 6 grado de primaria              TERCE 2013</t>
  </si>
  <si>
    <t>Porcentaje de alumnos en cada nivel de desempeño en ciencias 6 grado de primaria    TERCE 2013</t>
  </si>
  <si>
    <t>Students, Computers and Learning: Making the Connection - © OECD 2015</t>
  </si>
  <si>
    <t>Chapter 3</t>
  </si>
  <si>
    <t>Figure 3.5. Proficiency in digital reading</t>
  </si>
  <si>
    <t>Version 1 - Last updated: 06-Aug-2015</t>
  </si>
  <si>
    <t>Source: OECD, PISA 2012 Database, Table 3.3.</t>
  </si>
  <si>
    <t xml:space="preserve">Source: OECD, PISA 2012 Database. </t>
  </si>
  <si>
    <t>Porcentaje de alumnos en los niveles de rendimientoen lectura digital</t>
  </si>
  <si>
    <t>Valores negativos para los niveles inferiores al 2</t>
  </si>
  <si>
    <t>Porcentaje de estudiantes en los diferentes niveles de rendimiento en lectura digital</t>
  </si>
  <si>
    <t>Figure 3.2 y Figure 3.10</t>
  </si>
  <si>
    <t>Lectura</t>
  </si>
  <si>
    <t>Matemáticas</t>
  </si>
  <si>
    <t>Resultados promedio en lectura y matemáticas  por computador</t>
  </si>
  <si>
    <t>Inferior nivel 2</t>
  </si>
  <si>
    <t>Nivel 4</t>
  </si>
  <si>
    <t>Nivel 5 y superior</t>
  </si>
  <si>
    <t>Indicador 13 D. Resultados promedio en lectura y matemáticas realizadas en computadora en PISA 2012</t>
  </si>
  <si>
    <t>Chapter 1</t>
  </si>
  <si>
    <t>Countries and economies are ranked in descending order of the percentage of students who reported having three or more computers at home in 2012.</t>
  </si>
  <si>
    <t>PISA 2009</t>
  </si>
  <si>
    <t>PISA 2012</t>
  </si>
  <si>
    <t>Dif 2012-2009</t>
  </si>
  <si>
    <t>Figure 1.2</t>
  </si>
  <si>
    <t>PISA 2012- PISA 2009</t>
  </si>
  <si>
    <t>% dif.</t>
  </si>
  <si>
    <t>S.E</t>
  </si>
  <si>
    <t>Tiempo empleado "on line" en la escuela y fuera de ella</t>
  </si>
  <si>
    <t>Minutos por día empleados en el uso de internet</t>
  </si>
  <si>
    <t>Minutos/día de uso de internet en la escuela</t>
  </si>
  <si>
    <t>Minutos/día de uso de internet fuera de la escuela</t>
  </si>
  <si>
    <t>Minutos/fin de semana de uso de internet fuera de la escuela</t>
  </si>
  <si>
    <t>% estudiantes que usan al menos 4 h internet el fin de semana</t>
  </si>
  <si>
    <t>Leyenda</t>
  </si>
  <si>
    <t>España  33</t>
  </si>
  <si>
    <t>Portugal  35</t>
  </si>
  <si>
    <t>Chile    36</t>
  </si>
  <si>
    <t>OECD 30</t>
  </si>
  <si>
    <t>Costa Rica 25</t>
  </si>
  <si>
    <t>Mexico  18</t>
  </si>
  <si>
    <t>Fuente: OECD, PISA 2012 database, Tables 1.5a, b and c.</t>
  </si>
  <si>
    <t>Fuente: OECD, PISA 2012 database, Table 1.1.</t>
  </si>
  <si>
    <t>Indicador 20B. Acceso a los computadores y a internet en el hogar</t>
  </si>
  <si>
    <t>Acceso a los computadores en el hogar</t>
  </si>
  <si>
    <t>Porcentaje de alumnos que informan que tienen 1 o 3 o más computadores en el hogar</t>
  </si>
  <si>
    <t>OECD med</t>
  </si>
  <si>
    <t>Acceso a internet en el hogar</t>
  </si>
  <si>
    <t>Students, Computers and Learning: Making the Connection - © OECD 2016</t>
  </si>
  <si>
    <t>Porcentaje de alumnos que informan tener acceso a internet en el hogar</t>
  </si>
  <si>
    <t>Porcentaje de alumnos que informan que tienen acceso a internet en el hogar</t>
  </si>
  <si>
    <t>Uno o más</t>
  </si>
  <si>
    <t>Evolución 1 o más</t>
  </si>
  <si>
    <t>Evol 3 o más</t>
  </si>
  <si>
    <t>Tres o más</t>
  </si>
  <si>
    <t xml:space="preserve">Indicador 20C </t>
  </si>
  <si>
    <t>Chapter 1. Figure 1.5</t>
  </si>
  <si>
    <t>Chapter 2. Figure 2.7. Students and teachers using computers during mathematics lessons</t>
  </si>
  <si>
    <t>Los estudiantes usan el computador</t>
  </si>
  <si>
    <t>Solo el profesor usa el computador</t>
  </si>
  <si>
    <t>Indicador 20D. Uso de los computadores por estudiantes y profesores durante las clases de matemáticas</t>
  </si>
  <si>
    <t>Porcentaje de estudiantes que informan que un computador ha sido empleado en las clases de matemáticas un mes antes del test PISA 2012</t>
  </si>
  <si>
    <t>Fuente: OECD, PISA 2012 database</t>
  </si>
  <si>
    <t>Niveles de rendimiento en Civismo y Ciudadanía.      ICCS 2009</t>
  </si>
  <si>
    <t>Porcentaje educadores titulado  2015 (**)</t>
  </si>
  <si>
    <t>Los promedios regionales se calculan siempre con los datos disponibles de cada país para el año correspondiente</t>
  </si>
  <si>
    <t>Tasa programas generales 34</t>
  </si>
  <si>
    <t>Tasa programas profesionales 35</t>
  </si>
  <si>
    <t>Tasa bruta de graduación en educación secundaria  alta. Programas generales (CINE 34)</t>
  </si>
  <si>
    <t>Tasa bruta de graduación en educación secundaria  alta. Programas profesionales (CINE 35)</t>
  </si>
  <si>
    <t>Indicador 12A. Gráfico 2. Tasa bruta de graduación. (CINE 34)</t>
  </si>
  <si>
    <t>Indicador 12A. Gráfico 3.Tasa bruta de graduación.  (CINE 35)</t>
  </si>
  <si>
    <t>Número de alumnos que aprobaron  el último grado de un programa general de educación secundaria  alta 34</t>
  </si>
  <si>
    <t>Número de alumnos que aprobaron  el último grado de un programa profesional  de educación secundaria  alta 35</t>
  </si>
  <si>
    <t>Relevamiento Anual. Dirección Nacional de Información y estadística Educativa -DINIEE- Ministerio de Educación y Deportes</t>
  </si>
  <si>
    <t>Año Escolar 2013. Corresponde al Relevamiento Anual 2010- Año escolar 2015. Corresponde al Relevamiento Anual 2012</t>
  </si>
  <si>
    <t>Fonte: PNAD/IBGE.
 Foram consideradas matrículas das etapas maternal, jardim de infância, classe de alfabetização e ensino fundamental regular da PNAD; faixa etária 4-14. Além disso, foram consideradas como "no pertenece a minorías étnicas, poblaciones originarias y afrodescendientes" a população autodeclarada como branca, amarela ou não declara, na PNAD. Ano Escolar 2013 : dados de 2012; Ano Escolar 2015: dados de 2014</t>
  </si>
  <si>
    <t>Ministerio de Educación - Dirección General de Planificación. Sistema de Información de Estadística Continua 2012-2013</t>
  </si>
  <si>
    <t>Fonte: PNAD/IBGE.
Foram consideradas Matrículas das etapas: superior de graduação, mestrado e doutorado da PNAD 2012 reponderada; Além disso, foram consideradas como minorias étnicas a população autodeclarada como parda e negra  e como população originária, a autodeclarada indígena, na PNAD.
Ano Escolar 2013 : dados de 2012; Ano Escolar 2015: dados de 2014</t>
  </si>
  <si>
    <t>No se dispone de esta información, a partir de la cine 4.Fuente: DIPLAN-Departamento de Estadística-MINED</t>
  </si>
  <si>
    <t>Fonte: PNAD/IBGE.
Foram consideradas Matrículas das etapas: superior de graduação, mestrado e doutorado da PNAD 2012 reponderada; Além disso, foram consideradas como "no pertenece a minorías étnicas, poblaciones originarias y afrodescendientes" a população autodeclarada como branca, amarela ou não declara, na PNAD.
Ano Escolar 2013 : dados de 2012; Ano Escolar 2015: dados de 2014</t>
  </si>
  <si>
    <t>Los datos corresponden a CINE 6 Educación Superior. Dato editado en el Prontuario de la educación superior del curso 2014-15.  Datos publicados por la Oficina Nacional de Estadística e Información (www.onei.cu)</t>
  </si>
  <si>
    <t>No se dispone de información sobre libros y material educativo en lengua materna para minorías indígenas</t>
  </si>
  <si>
    <t>Fonte: Inep/Censo da Educação Básica
Os dados informados se referem ao número matrículas em escolas indígenas (segunda coluna) e de matrículas nas escolas indígenas que fornecem material didático específico para atendimento à diversidade sociocultural indígena. É importante ressaltar os dados apresentados não se referem, necessariamente, aos alunos indígenas (e não é possível fazer esse detalhamento).  Ano Escolar 2013 : dados de 2012; Ano Escolar 2015: dados de 2014</t>
  </si>
  <si>
    <t>Fonte: Inep/Censo da Educação Básica 
As duas primeiras colunas referem-se ao número de docentes que atuam em escolas indígenas nas quais as aulas são ministradas em língua indígena. As duas últimas contém o número de docentes que atuam em escolas indígenas no total. 
Ano Escolar 2013 : dados de 2012; Ano Escolar 2015: dados de 2014</t>
  </si>
  <si>
    <t xml:space="preserve"> Relevamiento Anual 2013 y 2014 . Ministerio de Educación.</t>
  </si>
  <si>
    <t xml:space="preserve"> Instituto Nacional de Estadísticas y Censo -INDEC-  Estimaciones y proyecciones elaboradas en base a resultados del Censo Nacional de Población, Hogares y Viviendas 2010.</t>
  </si>
  <si>
    <t>Fonte: PNAD/IBGE.
A data de referência para o cálculo das idades a partir do ano 2013 é 31 de maio.
Coluna 2015: dados de 2014</t>
  </si>
  <si>
    <t>DGEEC.  Os dados de Portugal para o ano de 2015 referem-se ao ano letivo 2013/2014.</t>
  </si>
  <si>
    <t>UIS-UNESCO</t>
  </si>
  <si>
    <t>Los datos corresponden al año escolar finalizados en año 2014.</t>
  </si>
  <si>
    <t>Relevamiento Anual 2012, 2013 y 2014 . Ministerio de Educación.</t>
  </si>
  <si>
    <t>Instituto Nacional de Estadísticas y Censo -INDEC-  Estimaciones y proyecciones elaboradas en base a resultados del Censo Nacional de Población, Hogares y Viviendas 2010.</t>
  </si>
  <si>
    <t>Coluna 2015: dados de 2014</t>
  </si>
  <si>
    <t>Instituto Nacional de Estadística e Informática. Encuesta Nacional de Hogares. Elaboración: Ministerio de Educación-Unidad de Estadística.</t>
  </si>
  <si>
    <t>DGEEC. Os dados de Portugal para o ano de 2015 referem-se ao ano letivo 2013/2014.</t>
  </si>
  <si>
    <t>Fonte: Censo Escolar (MEC/Inep/Deed). Foram considerados como egressos os alunos aprovados ao final do ano letivo no Anos Iniciais do Ensino Fundamental.
Coluna 2015: dados de 2014</t>
  </si>
  <si>
    <t>Ministerio de Educación. Departamento de Estadística. MINED.</t>
  </si>
  <si>
    <t xml:space="preserve"> Ministerio de Educación. Unidad de Estadística. Censo Escolar.</t>
  </si>
  <si>
    <t>Fonte: PNAD/IBGE.
 A data de referência para o cálculo das idades a partir do ano 2013 é 31 de maio.
 Coluna 2015: dados de 2014</t>
  </si>
  <si>
    <t xml:space="preserve"> DIPLAN-Departamento de Estadística-MINED.</t>
  </si>
  <si>
    <t xml:space="preserve"> DGEEC. Os dados de Portugal para o ano de 2015 referem-se ao ano letivo 2013/2014.</t>
  </si>
  <si>
    <t xml:space="preserve"> Relevamiento Anual. Dirección Nacional de Información y estadística Educativa -DINIEE- Ministerio de Educación y Deportes.</t>
  </si>
  <si>
    <t>Censo Escolar (MEC/Inep/Deed).
Foram considerados como egressos os alunos aprovados ao final do ano letivo no Anos Finais do Ensino Fundamental. Coluna 2015: dados de 2014</t>
  </si>
  <si>
    <t>DIPLAN-Departamento de Estadística-MINED</t>
  </si>
  <si>
    <t>Relevamiento Anual. Dirección Nacional de Información y estadística Educativa -DINIEE- Ministerio de Educación y Deportes.</t>
  </si>
  <si>
    <t>PNAD/IBGE.</t>
  </si>
  <si>
    <t xml:space="preserve"> A data de referência para o cálculo das idades a partir do ano 2013 é 31 de maio.</t>
  </si>
  <si>
    <t>Censo Escolar (MEC/Inep/Deed)</t>
  </si>
  <si>
    <t>Foram considerados como aprovados no último ano do CINE 3 os alunos aprovados na terceira série do ensino médio. Para esse cálculo não foram considerados alunos do EJA.</t>
  </si>
  <si>
    <t>Estadística de las Enseñanzas no universitarias. Ministerio de Educación, Cultura y Deporte.  Información facilitada para la Estadística de los Sistemas de Educación y Formación UNESCO/OCDE/Eurostat (Cuestionario UOE)</t>
  </si>
  <si>
    <t>Fonte: PNAD/IBGE. A data de referência para o cálculo das idades a partir do ano 2013 é 31 de maio. Coluna 2015: dados de 2014</t>
  </si>
  <si>
    <t>Encuesta Nacional de Empleo Desempleo y Subempleo - INEC, 2010, 2012, 2013 y 2015</t>
  </si>
  <si>
    <t>Indicador 12B. Población de 20 a 24 años que ha completado al menos la educación secundaria  alta (CINE 3). Correspondiente al año 2015. Encuesta Nacional de Fuerza de Trabajo</t>
  </si>
  <si>
    <t>Fonte: Censo Escolar  (MEC/Inep/Deed)
 Foram considerados, para o preenchimento, o número total de alunos em escolas de Ensino Fundamental (CINE 1 e 2) e Ensino Médio (CINE 3) no Censo Escolar que informaram possuir computadores para uso dos alunos e para uso administrativo. Ano Escolar 2013 : dados de 2012; Ano Escolar 2015: dados de 2014</t>
  </si>
  <si>
    <t>Ministerio de Educación. Unidad de Estadística. Censo Escolar.</t>
  </si>
  <si>
    <t xml:space="preserve"> DGEEC.  Os dados apresentados no quadro de 2015 dizem respeito ao ano 2014 (ano letivo 2013/2014) e foi corrigido o número de alunos matriculados.</t>
  </si>
  <si>
    <t xml:space="preserve">A data de referência para o cálculo das idades a partir do ano 2013 é 31 de maio. </t>
  </si>
  <si>
    <t>Se refiere a la población entre 10 y 49 años de edad alfabetizada. Tabla III.5, página 305 del Censo del Población y Viviendas del 2012 (sitio web ONEI - www.onei.cu)</t>
  </si>
  <si>
    <t>Encuesta Nacional de Fuerza de trabajo.</t>
  </si>
  <si>
    <t>Ministerio de Educación.  Los datos corresponden al año escolar finalizados en año 2014</t>
  </si>
  <si>
    <t xml:space="preserve">nd </t>
  </si>
  <si>
    <t>….</t>
  </si>
  <si>
    <t>v</t>
  </si>
  <si>
    <t>Perú (3)</t>
  </si>
  <si>
    <t>(3)  World Education Indicators report of Perú - Unit of Educational Statistics - Ministry of Education</t>
  </si>
  <si>
    <t>Nota: hay inconsistencia en los datos de R. Dominicana 2013 y 2015</t>
  </si>
  <si>
    <t>Nota: hay inconsistencia entre los datos de R. Dominicana de 2013 y 2015. Se opta por referir el dato de 2013</t>
  </si>
  <si>
    <t>Los datos de Cuba, Guatemala, corresponden a 2012</t>
  </si>
  <si>
    <t xml:space="preserve">En CINE 3 se incluyen las instituciones educativas que tienen CINE 2. A partir del año 2010 se llevó a cabo en Argentina una política de inclusión digital con el objeto de recuperar y valorizar la escuela pública. No es posible desagregar la cantidad de computadoras entre CINE2 y CINE 3. Se consigna en CINE 3 la situación de ambos niveles en conjunto. </t>
  </si>
  <si>
    <t xml:space="preserve"> Gráfico C1.2 Población urbana (% del total). Años 2010-2014</t>
  </si>
  <si>
    <t>T C1.1. Población total (millones). Banco Mundial  World Development Indicators</t>
  </si>
  <si>
    <t>Gráfico C8.1 Ratio  estudiantes-profesor. Preprimaria CINE 0</t>
  </si>
  <si>
    <t>Brasil (1)</t>
  </si>
  <si>
    <t>Gráfico C8.2 Ratio estudiantes-profesor. Primaria (CINE 1)</t>
  </si>
  <si>
    <t>Gráfico C8.3 Ratio  estudiantes-profesor. Secundaria (CINE 2 + 3)</t>
  </si>
  <si>
    <t>Indicador 3A. Gráfico 1</t>
  </si>
  <si>
    <t>Indicador 3B. Gráfico 2</t>
  </si>
  <si>
    <t>Tasa bruta de asistencia a educación básica (CINE 0, 1 y 2) en alumnado que no pertenece a minorías étnicas, poblaciones originarias y afrodescendientes.</t>
  </si>
  <si>
    <t>Nota: Los datos de Uruguay corresponden a 2012</t>
  </si>
  <si>
    <t>Tasa bruta de asistencia a educación de nivel CINE 5 o superior, académica o técnico profesional (CINE ≥5) de la población no perteneciente a minorías étnicas, poblaciones originarias o afrodescendientes.</t>
  </si>
  <si>
    <t>Indicador 8. Gráfico 1</t>
  </si>
  <si>
    <t>Tasa neta de matrícula de 0 a 2 años</t>
  </si>
  <si>
    <t>Los promedios regionales se calculan siempre con los datos disponibles de cada país para el año correspondiente.</t>
  </si>
  <si>
    <t>Indicador 8 Gráfico 2</t>
  </si>
  <si>
    <t>Tasa neta de matrícula de 3 años al inicio de la educación primaria</t>
  </si>
  <si>
    <t>Indicador 9. Gráfico 1</t>
  </si>
  <si>
    <t>Porcentaje de educadores que poseen un título de formación especializada en educación infantil de Nivel CINE 5 o superior que les habilita para ello</t>
  </si>
  <si>
    <t>Indicador 10A. Gráfico 1</t>
  </si>
  <si>
    <t>Indicador 10B. Gráfico 1</t>
  </si>
  <si>
    <t>Indicador 11A. Gráfico 1</t>
  </si>
  <si>
    <t>Tasa neta de matriculación en educación secundaria baja (CINE 2)</t>
  </si>
  <si>
    <t>Indicador 11B. Gráfico 1</t>
  </si>
  <si>
    <t>Tasa bruta de finalización de educación secundaria baja (CINE 2)</t>
  </si>
  <si>
    <t>Indicador 13. Gráfico 1</t>
  </si>
  <si>
    <t>Porcentaje de alumnos por niveles de rendimiento en matemáticas. PISA 2012</t>
  </si>
  <si>
    <t>OCDE, PISA 2012.</t>
  </si>
  <si>
    <t>Chapter 2 (figures): A profile of student performance in mathematics. Data_Figure I.2.22.</t>
  </si>
  <si>
    <t>Indicador 13. Gráfico 2A</t>
  </si>
  <si>
    <t>Porcentaje de alumnos por niveles de rendimiento en comprensión lectora PISA 2012</t>
  </si>
  <si>
    <t>Data_Figure I.4.10.</t>
  </si>
  <si>
    <t>Indicador 13. Gráfico 2B. Rendimiento en lectura digital</t>
  </si>
  <si>
    <t>OECD, PISA 2012 Database.</t>
  </si>
  <si>
    <t>Students, Computers and Learning: Making the Connection - © OECD 2015.</t>
  </si>
  <si>
    <t>Chapter 3. Figure 3.2 y Figure 3.10. Version 1 - Last updated: 06-Aug-2015.</t>
  </si>
  <si>
    <t>Indicador 13. Gráfico 3</t>
  </si>
  <si>
    <t>Porcentaje de alumnos por niveles de rendimiento en ciencias PISA 2012</t>
  </si>
  <si>
    <t>PISA 2012 Results: What Students Know and Can Do (Volume I) - © OECD 2013.</t>
  </si>
  <si>
    <t>Chapter 5 (figures): A profile of student performance in science.</t>
  </si>
  <si>
    <t>Data_Figure I.5.10.</t>
  </si>
  <si>
    <t>http://dx.doi.org/10.1787/888932935629</t>
  </si>
  <si>
    <t>Indicador 13. Gráfico 4</t>
  </si>
  <si>
    <t>Indicador 13. Gráfico 5</t>
  </si>
  <si>
    <t>Porcentaje de alumnos en cada nivel de desempeño en matemática 6 grado de primaria. TERCE 2013</t>
  </si>
  <si>
    <t>TERCE, Tercer Estudio Regional Comparativo y Explicativo.</t>
  </si>
  <si>
    <t>Logros de aprendizaje.</t>
  </si>
  <si>
    <t>Laboratorio Latinoamericano de Evaluación de la Calidad de la Educación.</t>
  </si>
  <si>
    <t>Julio 2015.</t>
  </si>
  <si>
    <t>Indicador 13. Gráfico 6</t>
  </si>
  <si>
    <t>Porcentaje de alumnos en cada nivel de desempeño en lectura de 6 grado de primaria. TERCE 2013</t>
  </si>
  <si>
    <t>Indicador 13. Gráfico 7</t>
  </si>
  <si>
    <t>Porcentaje de alumnos en cada nivel de desempeño en ciencias 6 grado de primaria. TERCE 2013</t>
  </si>
  <si>
    <t>TERCE. Tercer Estudio Regional Comparativo y Explicativo.</t>
  </si>
  <si>
    <t>CINE 1. Instituciones Públicas</t>
  </si>
  <si>
    <t>CINE 1. Instituciones Privadas</t>
  </si>
  <si>
    <t>Indicador 20. Gráfico 2</t>
  </si>
  <si>
    <t xml:space="preserve">Razón de alumnos por computador </t>
  </si>
  <si>
    <t>Indicador 20. Gráfico 1</t>
  </si>
  <si>
    <t>CINE 2. Instituciones Públicas</t>
  </si>
  <si>
    <t>Indicador 20. Gráfico 3</t>
  </si>
  <si>
    <t>Ministerio de Educación - Dirección General de Planificación. Sistema de Información de Estadística Continua 2013. El dato de año 2013 corresponde a 2012 y el dato del año 2015 corresponde al 2013</t>
  </si>
  <si>
    <t>CINE 2. Instituciones Privadas</t>
  </si>
  <si>
    <t>Indicador 20. Gráfico 4</t>
  </si>
  <si>
    <t>CINE 3. Instituciones Públicas</t>
  </si>
  <si>
    <t>Indicador 20. Gráfico 5</t>
  </si>
  <si>
    <t>CINE 3. Instituciones Privadas</t>
  </si>
  <si>
    <t>Indicador 20. Gráfico 6</t>
  </si>
  <si>
    <t>Indicador 20B. Gráfico 1</t>
  </si>
  <si>
    <t>OECD, PISA 2012 database, Table 1.1.</t>
  </si>
  <si>
    <t>Chapter 1. Version 1 - Last updated: 06-Aug-2015.</t>
  </si>
  <si>
    <t>Indicador 20B. Gráfico 2.</t>
  </si>
  <si>
    <t>Chapter 2. Figure 1.2.</t>
  </si>
  <si>
    <t>Indicador 20D. Gráfico 1.</t>
  </si>
  <si>
    <t>Indicador 26.</t>
  </si>
  <si>
    <t>Tasa de alfabetización</t>
  </si>
  <si>
    <t>Indicador 28</t>
  </si>
  <si>
    <t>Nota: Los datos de España de 2015 corresponden a 2014</t>
  </si>
  <si>
    <t>2015 (*)  Los datos de España corresponden a 2014, los de Panamá, Paraguay y R. Dominicana corresponden a 2013 y los de Cuba a 2012</t>
  </si>
  <si>
    <t>Indicador 29. Gráfico 1</t>
  </si>
  <si>
    <t>Indicador 29. Gráfico 2</t>
  </si>
  <si>
    <t>Indicador 29. Gráfico 3</t>
  </si>
  <si>
    <t>Indicador 31A. Gráfico 1</t>
  </si>
  <si>
    <t>Indicador 31A. Gráfico 2</t>
  </si>
  <si>
    <t xml:space="preserve">Así mismo las tasas próximas a 100%, pero inferiores, pueden no suponer una falta de escolarización sino que pueden derivar de las inconsistencias entre las fuentes de datos de escolarización y de población utilizadas.  </t>
  </si>
  <si>
    <t>Alumnado que promociona el último curso de E. Primaria y accede a la Educación Secundaria Obligatoria. No se incluye información de Educación de Adultos ni de programas específicos de Educación Especial de nivel CINE 1. En 2015 se ha considerado la matrícula del sexto y último curso de E. Primaria menos el alumnado repetidor que el año anterior realizaba el mismo curso.</t>
  </si>
  <si>
    <t>En alumnado egresado se incluye el alumnado que promociona tercer curso de E. Secundaria Obligatoria. No se incluye información de Educación de Adultos ni de programas específicos de Educación Especial de nivel CINE 2. Se ha incluido también el alumnado que a través de la opción profesional consigue el título de Graduado en ESO, y que no estaba contabilizado.</t>
  </si>
  <si>
    <t>2015 (*): Los Datos de Cuba, Guatemala y Paraguay corresponden a 2013 y los de España a 2014</t>
  </si>
  <si>
    <t>Indicador F1. Financiación. Meta 10</t>
  </si>
  <si>
    <t xml:space="preserve">Gastos en educación por origen de gasto (público, privado) en porcentaje del PIB </t>
  </si>
  <si>
    <t>Indicador F1A.  Gasto público en educación como porcentaje del PIB</t>
  </si>
  <si>
    <t>Indicador F1B.  Gasto privado en educación como porcentaje del PIB</t>
  </si>
  <si>
    <r>
      <t xml:space="preserve">Gasto total en instituciones educativas y administración como % del PIB. </t>
    </r>
    <r>
      <rPr>
        <b/>
        <sz val="9"/>
        <rFont val="Arial"/>
        <family val="2"/>
      </rPr>
      <t>Fuentes privadas. Todos los niveles</t>
    </r>
  </si>
  <si>
    <r>
      <t xml:space="preserve">Gasto total en instituciones educativas y administración como % del PIB. </t>
    </r>
    <r>
      <rPr>
        <b/>
        <sz val="9"/>
        <rFont val="Arial"/>
        <family val="2"/>
      </rPr>
      <t>Fuentes públicas. Todos los niveles</t>
    </r>
  </si>
  <si>
    <t>Gasto total en instituciones educativas y administración como % del PIB. Total públicas y privadas</t>
  </si>
  <si>
    <t>% público</t>
  </si>
  <si>
    <t xml:space="preserve">Fuente: </t>
  </si>
  <si>
    <t>Datos suministrados por los países, Base de datos UNESCO-UIS.Stat y OCDE_Education at a Glance</t>
  </si>
  <si>
    <t>Promedio Iberoamérica</t>
  </si>
  <si>
    <t>N Índice 2004=100</t>
  </si>
  <si>
    <t>Información generada en base a datos reportados en la colección de datos UOE</t>
  </si>
  <si>
    <t>Datos del año 2014 corresponden al año de referencia 2013.</t>
  </si>
  <si>
    <t>Ministerio de Hacienda. Banco Central del Paraguay. Elaboración propia</t>
  </si>
  <si>
    <t>Los datos del año 2008 corresponden al año 2007</t>
  </si>
  <si>
    <t>Los datos fueron calculados utilizando guaranies corrientes</t>
  </si>
  <si>
    <t>Indicador F1A</t>
  </si>
  <si>
    <t>2005*</t>
  </si>
  <si>
    <t>2012*</t>
  </si>
  <si>
    <t>2014-2008</t>
  </si>
  <si>
    <t>Notas:</t>
  </si>
  <si>
    <t>Los datos reportados em 2014 son de 2013, el último año disponible.</t>
  </si>
  <si>
    <t>Fuente: Ministerio de Hacienda. Banco Central del Paraguay. Elaboración propia</t>
  </si>
  <si>
    <t>Nota: Los datos del año 2008 corresponden al año 2007</t>
  </si>
  <si>
    <t>Calculo actualizado del indicador, utilizando el gasto público total, que incluye los gastos de la administración central, entes autónomos, seguridad social, gobierno departamental, gobierno local, excluyendo el sector financiero y empresas públicas.</t>
  </si>
  <si>
    <t xml:space="preserve"> Gasto público: Sistema Integrado de Administración Financiera del Sector Público (SIAF-SP) del Ministerio de Economía y Finanzas.</t>
  </si>
  <si>
    <t>Indicador F3. Distribución del gasto público y gasto público por estudiante en dólares PPA de 2005 por nivel educativo</t>
  </si>
  <si>
    <t>Gasto corriente y en capital dedicado a la educación a cargo de la administración local, regional y nacional, municipalidades inclusive (se excluyen las contribuciones de los hogares), expresado en porcentaje del PIB.</t>
  </si>
  <si>
    <t>Indicador F3A. Distribución del gasto público por niveles</t>
  </si>
  <si>
    <t>Gasto público</t>
  </si>
  <si>
    <t xml:space="preserve"> Pre-primaria </t>
  </si>
  <si>
    <t xml:space="preserve">Primaria </t>
  </si>
  <si>
    <t xml:space="preserve">Secundaria </t>
  </si>
  <si>
    <t xml:space="preserve"> Terciaria *</t>
  </si>
  <si>
    <t xml:space="preserve"> Total público</t>
  </si>
  <si>
    <t>2014 o último año disponible*</t>
  </si>
  <si>
    <t xml:space="preserve">Datos suministrados por los países, Base de datos UNESCO-UIS.Stat, OECD Education at a Glance </t>
  </si>
  <si>
    <t>* El dato corresponde a 2013 en Brasil, a 2012 en Argentina, España, Portugal, Panamá y a 2010 en El Salvador, Honduras y Nicaragua</t>
  </si>
  <si>
    <t>Suma Cine 0-8</t>
  </si>
  <si>
    <t>2014 (*)</t>
  </si>
  <si>
    <t>2005 (*)</t>
  </si>
  <si>
    <t>Gasto público total por estudiante de un determinado nivel expresado como porcentaje del PIB per cápita.</t>
  </si>
  <si>
    <t xml:space="preserve"> Todos los niveles</t>
  </si>
  <si>
    <t xml:space="preserve"> Primaria (CINE 1)</t>
  </si>
  <si>
    <t>Secundaria (CINE 2+3)</t>
  </si>
  <si>
    <t>Superior (CINE 5-8)</t>
  </si>
  <si>
    <t>2014 o último dato</t>
  </si>
  <si>
    <t>Indicador F3B. Gráfico 1</t>
  </si>
  <si>
    <t>Los valores de El Salvador, Honduras y Nicaragua corresponden a 2010</t>
  </si>
  <si>
    <t xml:space="preserve">Datos suministrados por los países, Base de datos UNESCO-UIS.Stat y Education at a Glance, Tabla B1.4 </t>
  </si>
  <si>
    <t>El calculo de este indicador se realiza con la matricula oficial</t>
  </si>
  <si>
    <t>Nota PERÚ: No se ha colocado datos en Superior debido a que no se cuenta con información para Superior Universitaria (sólo para Superior No Universitaria).</t>
  </si>
  <si>
    <t>Nota: Los datos de 2008, 2010 y 2012 se corresponden a los años 2009, 2011 y 2013. La estimación de este indicador se realizó en base al costo por alumno por consejo de la Administración Nacional de Educación Pública (ANEP), por lo que la información de educación primaria corresponde al Consejo de Educación Inicial y Primaria (CEIP) y la de Secundaria corresponde al Consejo de Educación Secundaria (CES) y al Consejo de Educación Técnico Profesional (CETP-UTU), donde para el caso de primaria se incluye el costo de primaria y de la oferta de Educación Inicial y para Secundaria se incluye media básica y media superior y ofertas de nivel terciario de CETP-UTU.</t>
  </si>
  <si>
    <t xml:space="preserve">Indicador F4 </t>
  </si>
  <si>
    <t>`Fusión</t>
  </si>
  <si>
    <t>Gastos en educación por tipo de gasto, en porcentaje del gasto total en educación en los establecimientos educativos públicos. Destino del gasto público en educación</t>
  </si>
  <si>
    <r>
      <t xml:space="preserve"> </t>
    </r>
    <r>
      <rPr>
        <b/>
        <sz val="9"/>
        <rFont val="Arial"/>
        <family val="2"/>
      </rPr>
      <t>Capital</t>
    </r>
  </si>
  <si>
    <r>
      <t xml:space="preserve">  </t>
    </r>
    <r>
      <rPr>
        <b/>
        <sz val="9"/>
        <rFont val="Arial"/>
        <family val="2"/>
      </rPr>
      <t>Total gasto corriente</t>
    </r>
  </si>
  <si>
    <t>Salarios</t>
  </si>
  <si>
    <t>CINE 1, 2, 3 y 4</t>
  </si>
  <si>
    <t>T gasto capital</t>
  </si>
  <si>
    <t>T gasto corriente</t>
  </si>
  <si>
    <t>%Salarios/Gasto corriente</t>
  </si>
  <si>
    <t>Datos suministrados por los países, Base de datos UNESCO-UIS.Stat y  OCDE-Education at a Glance</t>
  </si>
  <si>
    <t>Nota:</t>
  </si>
  <si>
    <t>Los datos de Argentina, España y Portugal corresponden a 2012 y los de Cuba a 2010</t>
  </si>
  <si>
    <t>El valor de Brasil en %salarios/g corriente corresponde a 2012, pues el de 2014 es inconsistente</t>
  </si>
  <si>
    <t>Nota os datos reportados em 2014 son de 2013, el último año disponible.</t>
  </si>
  <si>
    <t xml:space="preserve">Fuente PERÚ: Gasto público: Sistema Integrado de Administración Financiera del Sector Público (SIAF-SP) del Ministerio de Economía y Finanzas. </t>
  </si>
  <si>
    <t>Número de alumnos graduados en educación secundaria alta (CINE 3), total, en programas de educación general (CINE 34) y en programas de educación vocacional (CINE 35), independientemente de su edad, expresado como porcentaje de la población en edad oficial de ingresar a los programas del último año de educación secundaria alta (CINE 3) en el año correspondiente.</t>
  </si>
  <si>
    <r>
      <rPr>
        <b/>
        <sz val="12"/>
        <color theme="1"/>
        <rFont val="Arial"/>
        <family val="2"/>
        <scheme val="minor"/>
      </rPr>
      <t xml:space="preserve">Indicador C 2. Población entre 15 y 64 años de edad (% del total) </t>
    </r>
    <r>
      <rPr>
        <sz val="12"/>
        <color theme="1"/>
        <rFont val="Arial"/>
        <family val="2"/>
        <scheme val="minor"/>
      </rPr>
      <t>SP.POP.1564.TO.ZS</t>
    </r>
  </si>
  <si>
    <t>Creado a partir de Indicadores del desarrollo mundial
serie: Población entre 15 y 64 años de edad (% del total)</t>
  </si>
  <si>
    <t>Indicador C5. Índice Desarrollo Humano (IDH). PNUD</t>
  </si>
  <si>
    <t>Gráfico C3</t>
  </si>
  <si>
    <t>Gráfico C2</t>
  </si>
  <si>
    <t xml:space="preserve">Indicador C4. Índice de GINI. </t>
  </si>
  <si>
    <t>Gráfico C4</t>
  </si>
  <si>
    <t>Gráfico C6</t>
  </si>
  <si>
    <t xml:space="preserve">Indicador 6. Porcentaje de maestros bilingües trabajando en las aulas bilingües con estudiantes que hablan en su mismo idioma originario.
</t>
  </si>
  <si>
    <t>Indicador 8. Porcentaje de niños en edad de asistir a educación de la primera infancia que participan en programas educativos CINE 0</t>
  </si>
  <si>
    <t>Indicador 9. Porcentaje de educadores que tienen el título (CINE 5 o superior) de formación especializada en educación de la primera infancia (CINE 0)</t>
  </si>
  <si>
    <r>
      <t xml:space="preserve">Indicador 10. </t>
    </r>
    <r>
      <rPr>
        <b/>
        <sz val="10"/>
        <color indexed="8"/>
        <rFont val="Arial"/>
        <family val="2"/>
      </rPr>
      <t>Porcentaje de escolarización y finalización de la educación primaria  (CINE 1)</t>
    </r>
  </si>
  <si>
    <t>Indicador 10A. Tasa neta de matriculación en educación primaria (CINE 1)</t>
  </si>
  <si>
    <t>Cantidad de alumnos en edad oficial de asistir a educación primaria matriculados en dicho nivel educativo, expresado como porcentaje de la población total en edad oficial de asistir a educación primaria</t>
  </si>
  <si>
    <t>Los datos de Argentina de 2015 corresponden al año 2014. Relevamiento Anual. Dirección Nacional de Información y estadística Educativa -DINIEE- Ministerio de Educación y Deportes.</t>
  </si>
  <si>
    <t>2015 (*). Los datos de  Cuba, Panamá, Paraguay y Perú  corresponden a 2013</t>
  </si>
  <si>
    <r>
      <t xml:space="preserve">Indicador 11.  </t>
    </r>
    <r>
      <rPr>
        <b/>
        <sz val="10"/>
        <color indexed="8"/>
        <rFont val="Arial"/>
        <family val="2"/>
      </rPr>
      <t>Porcentaje de escolarización y finalización de la educación secundaria baja (CINE 2)</t>
    </r>
  </si>
  <si>
    <t>Indicador 11A. Tasa neta de matriculación en educación secundaria baja (CINE 2)</t>
  </si>
  <si>
    <t xml:space="preserve">Cantidad de alumnos en edad oficial de asistir a educación secundaria baja matriculados en dicho nivel educativo, expresado como porcentaje de la población total en edad oficial de asistir a educación secundaria baja </t>
  </si>
  <si>
    <t>Indicador 12. Porcentaje de alumnado que completa la educación secundaria alta (CINE 3)</t>
  </si>
  <si>
    <t>Número de alumnos graduados en educación secundaria alta (CINE 3 ), total, en programas de educación general (CINE 3A) y en programas de educación vocacional (CINE 3B), independientemente de su edad, expresado como porcentaje de la población en edad oficial de ingresar a los programas del último año de educación secundaria alta (CINE 3) en el año correspondiente.</t>
  </si>
  <si>
    <t>Indicador 12A. Tasa bruta de graduación en educación secundaria  alta (CINE 3)</t>
  </si>
  <si>
    <t>Tasa bruta de graduación en educación secundaria alta (CINE 3)</t>
  </si>
  <si>
    <t xml:space="preserve">Indicador 12B. Población de 20 a 24 años que ha completado al menos la educación secundaria alta (CINE 3) </t>
  </si>
  <si>
    <r>
      <t xml:space="preserve">Indicador 13. </t>
    </r>
    <r>
      <rPr>
        <b/>
        <sz val="10"/>
        <color theme="1"/>
        <rFont val="Arial"/>
        <family val="2"/>
      </rPr>
      <t xml:space="preserve">Porcentaje de alumnos con niveles satisfactorios de logro en competencias básicas </t>
    </r>
  </si>
  <si>
    <t>Los años de realización de los estudios internacionales que coinciden con el Proyecto Metas 2021 son:</t>
  </si>
  <si>
    <t xml:space="preserve">Número de alumnos que obtuvieron niveles inferiores de rendimiento en diferentes pruebas  internacionales (LLECE, PISA, TIMMS, PIRLS, ICCS) expresado como porcentaje del número total de alumnos evaluados en un año </t>
  </si>
  <si>
    <t>Indicador 20C. Gráfico 1</t>
  </si>
  <si>
    <t>Indicador 28. Porcentaje de personas de 25 a 64 años que participan en programas de educación formal o no formal, en  formación y capacitación</t>
  </si>
  <si>
    <t>Indicador 30A. Gráfico 1</t>
  </si>
  <si>
    <t>Indicador 30B. Gráfico 1</t>
  </si>
  <si>
    <t>Indicador 33. Gráfico 1</t>
  </si>
  <si>
    <t>Indicador 34. Gráfico 1</t>
  </si>
  <si>
    <t>Gasto público: Sistema Integrado de Administración Financiera del Sector Público (SIAF-SP) del Ministerio de Economía y Finanzas. Producto Bruto Interno (PBI): Estadísticas Económicas del Banco Central de Reserva del Perú e Instituto Nacional de Estadística e Informática (INEI)-"Perú: Compendio Estadístico" y "Cuentas Nacionales del Perú: Producto Bruto Interno por Departamento". Gasto privado: INEI. Encuesta Nacional de Hogares (ENAHO).</t>
  </si>
  <si>
    <t xml:space="preserve">Indicador F2. Gráfico 1. </t>
  </si>
  <si>
    <t xml:space="preserve">Indicador F3A. Gráfico 2 </t>
  </si>
  <si>
    <t xml:space="preserve">Indicador F3A. Gráfico 1. </t>
  </si>
  <si>
    <t xml:space="preserve">Indicador F3B. Gasto público por alumno por nivel educativo como porcentaje del PIB per cápita </t>
  </si>
  <si>
    <t>Consulta feb. 2016</t>
  </si>
  <si>
    <t>Consulta abr. 2016</t>
  </si>
  <si>
    <t>2010 (*): los datos de Bolivia, Chile y Brasil corresponden a 2011</t>
  </si>
  <si>
    <t>Consulta 12 feb. 2016</t>
  </si>
  <si>
    <t>Años 2000 y 2010: Miradas 2014 e UIS.Sat (http://data.uis.unesco.org. Consulta Mayo 2016</t>
  </si>
  <si>
    <t>Años 2012, 2013 y 2014: UIS.Sat (http://data.uis.unesco.org/#). Consulta mayo 2016</t>
  </si>
  <si>
    <t>Año 2010. Datos del Censo de Población INDEC. Incluye población urbana y rural</t>
  </si>
  <si>
    <t>Secretaria de Educación - USINIEH; Sistema de Administración de Centros Educativos (SACE) Matricula Inicial 2015; Reporte 30 Noviembre 2015; Observaciones: La variación de datos es debido a depuración de Matrícula. / Instituto Nacional de Estadísticas (INE) ; Censo Población 2014 - 2020</t>
  </si>
  <si>
    <t xml:space="preserve">Cantidad total de alumnos  pertenecientes a minorías étnicas, poblaciones originarias y afrodescendientes en edad teórica de asistir a educación postobligatoria (18-24) </t>
  </si>
  <si>
    <t xml:space="preserve">DIPLAN-Departamento de Estadística-MINED. La cantidad de alumnos corresponde al total de estudiantes inscritos, del cual no es posible diferenciar las minorías étnicas. </t>
  </si>
  <si>
    <t>DIPLAN-Departamento de Estadística-MINED. Este dato no se recoge actualmente en el censo de docentes.</t>
  </si>
  <si>
    <t>DIPLAN-Departamento de Estadística-MINED. La Cine 0, en El Salvador esta compuesta por 2 niveles educativos: Educación Inicial (de 0 a 3 años) y Educación Parvularia (de 4 a 6 años); por tanto los datos reportados corresponden a esos grupos etarios</t>
  </si>
  <si>
    <t>Secretaria de Educación - USINIEH; Sistema de Administración de Centros Educativos (SACE) Matricula Inicial 2015; Reporte 30 Noviembre 2015  / Instituto Nacional de Estadísticas (INE) ; Censo Población 2014 - 2020</t>
  </si>
  <si>
    <t>Dato del año 2014. Se consideran docentes de aula en preescolar o preprimaria  (educación desde los 3 años, que incluye los niveles de pre jardín, jardín y transición)</t>
  </si>
  <si>
    <t>Las tasas netas de  matrícula con valores superiores a 100 solo pueden responder a datos de alumnos o de población inconsistentes. No obstante, ver nota Argentina</t>
  </si>
  <si>
    <t>Las tasas netas de  matrícula con valores superiores a 100 solo pueden responder a datos de alumnos o de población inconsistentes</t>
  </si>
  <si>
    <t xml:space="preserve"> DIPLAN-Departamento de Estadística. MINED.</t>
  </si>
  <si>
    <t>En Uruguay la edad teórica de asistencia a Educación Primaria (CINE 1) es de 6 a 11 años. Fuente: Procesamiento DIE-MEC en base a ECH del INE. Para 2015 se presentan datos 2014.</t>
  </si>
  <si>
    <t>No se incluye el alumnado de las edades consideradas escolarizado en otros niveles educativos.</t>
  </si>
  <si>
    <t>Los datos son para liceos oficiales diurnos públicos y privados. No incluye 7º, 8º y 9º (rural), liceos nocturnos ni CETP. Para 2015 se presentan datos 2014.</t>
  </si>
  <si>
    <t xml:space="preserve"> DIPLAN-Departamento de Estadística-MINED. El dato proporcionado de población en edad oficial de cursar el último año de la secundaria alta corresponde a la edad de 18 años, que es la edad del bachillerato técnico, para el bachillerato general la edad oficial es 17 años, la cual no se ha incluido.</t>
  </si>
  <si>
    <t xml:space="preserve"> Para aprobados: Ministerio de Educación. Unidad de Estadística. Censo Escolar. Para población: Instituto Nacional de Estadística e Informática. "Estimaciones y Proyecciones de la Población Total por Años Calendario y Edades Simples 1950-2050".</t>
  </si>
  <si>
    <t>2015 (*): Los datos de Perú, Paraguay, Cuba, México y Guatemala corresponden a 2013</t>
  </si>
  <si>
    <t>Información suministrada por la Oficina Nacional de Estadística e Información, censo de Población y Viviendas del 2012.</t>
  </si>
  <si>
    <t>Secretaria de Educación - USINIEH; Sistema de Administración de Centros Educativos (SACE) Matricula Inicial 2015; Reporte 30 Noviembre 2015 / Instituto Nacional de Estadísticas (INE) ; Censo Población 2014 - 2020</t>
  </si>
  <si>
    <t>Porcentaje de docentes de secundaria titulados en formación inicial docente de nivel universitario (CINE 6 - 7) con acreditación oficial de su calidad.</t>
  </si>
  <si>
    <t>Porcentaje de docentes de primaria (CINE 1) titulados en formación inicial docente de nivel educativo terciario o superior (CINE 5 - 7) con acreditación oficial de su calidad.</t>
  </si>
  <si>
    <t>2014-2000</t>
  </si>
  <si>
    <t>Indicador 3B. Tasa bruta de asistencia a educación básica (CINE 0, 1 y 2) de la población no perteneciente a minorías étnicas, poblaciones originarias y afrodescendientes</t>
  </si>
  <si>
    <t>Tasa bruta de asistencia a educación de nivel CINE 5 o superior, académica o técnico profesional, de alumnos pertenecientes a minorías étnicas, poblaciones originarias y afrodescendientes</t>
  </si>
  <si>
    <t xml:space="preserve">Indicador F2: Gasto público en educación como porcentaje del gasto público total. </t>
  </si>
  <si>
    <t>Los valores de PNUD 2015 corresponden a 2014, y los de 2013 corresponden a 2012</t>
  </si>
  <si>
    <t>Post-secundaria no-terciaria (CINE 4</t>
  </si>
  <si>
    <t>Se considera la información de 5 a 14 años como población en edad teórica para asistir a educación básica. Fuente: Encuesta Nacional de Empleo Desempleo y Subempleo - INEC, 2012 y 2014</t>
  </si>
  <si>
    <t xml:space="preserve"> DIPLAN-Departamento de Estadística-MINED. La población total de personas que pertenecen a las minorías, no es posible determinarla según la información disponible de las estimaciones y proyecciones de población.</t>
  </si>
  <si>
    <t>La población no perteneciente a minorías étnicas se identifica como aquellos que declararon no ser parte de alguno de los nueve pueblos indígenas que reconoce la ley en Chile.</t>
  </si>
  <si>
    <t>DIPLAN-Departamento de Estadística-MINED. Los libros de texto que disponen las minorías etnicas estan en español.</t>
  </si>
  <si>
    <t>Porcentaje de alumnos y de alumnas pertenecientes a minorías étnicas y pueblos originarios, escolarizados en CINE 1 y 2, que cuenta con libros y material educativo en su lengua materna.</t>
  </si>
  <si>
    <t>DIPLAN-Departamento de Estadística-MINED. Los resultados del censo de docentes no esta disponible. Se encuentra en fase de procesamiento</t>
  </si>
  <si>
    <r>
      <t xml:space="preserve">Indicador 10B. </t>
    </r>
    <r>
      <rPr>
        <b/>
        <sz val="10"/>
        <color indexed="8"/>
        <rFont val="Arial"/>
        <family val="2"/>
      </rPr>
      <t>Tasa bruta de finalización de educación primaria (CINE 1)</t>
    </r>
  </si>
  <si>
    <t>Número total de alumnos matriculados en el último grado de educación primaria  (CINE 1)</t>
  </si>
  <si>
    <t>Número de alumnos egresados de educación secundaria baja  (CINE 2)</t>
  </si>
  <si>
    <t>Número total de alumnos matriculados en el último grado de educación secundaria baja  (CINE 2)</t>
  </si>
  <si>
    <t>Fuente: IEA ICCS 2009</t>
  </si>
  <si>
    <t xml:space="preserve"> Los datos de Argentina para el año escolar 2015 corresponden al año 2013</t>
  </si>
  <si>
    <t xml:space="preserve"> DIPLAN-Departamento de Estadística-MINED. El dato que se proporciona es número de estudiantes del nivel educativo que utiliza computadora, con la aclaración que una computadora se utiliza en más de un nivel educativo</t>
  </si>
  <si>
    <t xml:space="preserve">En el cuadro del año escolar 2013 figuran datos matrícula 2012 y se rectifico la cantidad de computadoras en base a información proporcionada por Ceibal (año 2013) de estudiantes y docentes beneficiarios con equipo para todos los niveles CINE y Anuario Estadístico de Educación 2012 AIE-MEC. </t>
  </si>
  <si>
    <t>DIPLAN-Departamento de Estadística-MINED. El dato se obtiene de la Encuesta de Hogares, de la cual los resultados 2015 no están disponibles.</t>
  </si>
  <si>
    <t>Indicador 26. Porcentaje de población alfabetizada.</t>
  </si>
  <si>
    <t>Cantidad de personas de 25 a 64 años que recibieron educación o formación. Encuesta de Hogares</t>
  </si>
  <si>
    <t>DIPLAN-Departamento de Estadística-MINED. Los resultados de la Encuesta de Hogares 2015, no esta disponible a la fecha.</t>
  </si>
  <si>
    <t xml:space="preserve"> En Colombia, según Decreto 2277 de 1979 (antiguo estatuto) y Decreto 1278 de 2002 (nuevo estatuto) se establecen los niveles de formación exigidos para el ingreso a la profesión docente. Actualmente los nuevos ingresos son regulados por el nuevo estatuto, para los profesionales con titulo diferente a ciencias de la educación es necesario contar con un programa en pedagogía o especialización en educación</t>
  </si>
  <si>
    <t xml:space="preserve"> División de Investigación y Estadística - MEC</t>
  </si>
  <si>
    <t>Fuente: DIPLAN-Departamento de Estadística-MINED</t>
  </si>
  <si>
    <t>Indicador F1B. Gráfico 3. Gasto privado en educación como porcentaje del PIB</t>
  </si>
  <si>
    <t>Indicador F1A. Gráfico 2. Gasto público en educación como porcentaje del PIB</t>
  </si>
  <si>
    <t>Indicador F1. Gráfico 1. Gasto público en educación como porcentaje del PIB</t>
  </si>
  <si>
    <t>Gasto público: Sistema Integrado de Administración Financiera del Sector Público (SIAF-SP) del Ministerio de Economía y Finanzas. Producto Bruto Interno (PBI): Estadísticas Económicas del Banco Central de Reserva del Perú e Instituto Nacional de Estadística e Informática (INEI)-"Perú: Compendio Estadístico" y "Cuentas Nacionales del Perú: Producto Bruto Interno por Departamento". Alumnos: Ministerio de Educación-Unidad de Estadística. Censo Escolar.</t>
  </si>
  <si>
    <t>Fuente: Elaboración de la División de Investigación y Estadística del MEC en base a  los datos de la ANEP (Anuarios de la DSPP de 2009, 2011, 2013 y 2014) y del Dato PBI por industrias en pesos corrientes del BCU consultado al 21/04/2016.</t>
  </si>
  <si>
    <r>
      <t>Indicador F4. Gráfico 2.</t>
    </r>
    <r>
      <rPr>
        <sz val="9"/>
        <color theme="1"/>
        <rFont val="Arial"/>
        <family val="2"/>
        <scheme val="minor"/>
      </rPr>
      <t xml:space="preserve"> Gasto en salarios como porcentaje del gasto total corriente en los establecimientos educativos públicos. Alrededor de 2014</t>
    </r>
  </si>
  <si>
    <t>Tabla C3. PIB per cápita por paridad del poder adquisitivo (PPA)  ($ a precios internacionales actuales)</t>
  </si>
  <si>
    <t>2000 (*)</t>
  </si>
  <si>
    <t>* Maestros que registran en la boleta de estadística inicial que dan clases en idioma nacional que corresponde a la población estudiantil que atienen, no todas las aulas están codificadas como bilingües. (Fuente DIPLAN)</t>
  </si>
  <si>
    <t>Niveles de rendimiento en Comprensión lectora PISA 2012</t>
  </si>
  <si>
    <t xml:space="preserve">Año 2013, datos  España y México: Education at a Glance 2015 - © OECD 2015. Indicador D2.  </t>
  </si>
  <si>
    <t>2014* Los datos de España, Argentina, Ecuador, El Salvador y Guatemala corresponden a 2013</t>
  </si>
  <si>
    <t>Boliviia</t>
  </si>
  <si>
    <t>Los datos corresponden a la gestión 2014, no a la gestión 2015.</t>
  </si>
  <si>
    <t>2015 (*). Los datos de Costa Rica, Cuba,  Guatemala, Nicaragua, Panamá, Paraguay y Perú corresponden a 2013 y los de Bolivia y España a 2014</t>
  </si>
  <si>
    <t>El dato del año 2013 corresponde a la gestión del año 2012 y el dato del 2015 corresponde a la gestión del año 2014.</t>
  </si>
  <si>
    <t>2014 (*): Los datos de Argentina, España y Portugal corresponden a 2012</t>
  </si>
  <si>
    <t>Sólo se considera los datos de dependencia fiscal (pública).</t>
  </si>
  <si>
    <t>2015 (*). Los datos de  Panamá, Perú,  Guatemala, Nicaragua, R. Dominicana y Paraguay corresponden a 2013. Los de Bolivia y España corresponden a 2014</t>
  </si>
  <si>
    <t>2015 (**):  Los datos de Honduras, Costa Rica, El Salvador, Panamá y R. Dominicana corresponden a 2013 y los de Bolivia a 2014</t>
  </si>
  <si>
    <t>Primaria (CINE 1) 2014* Los datos de Brasil, Chile, El Salvador, España, México, Panamá y Portugal corresponde a 2013</t>
  </si>
  <si>
    <t xml:space="preserve"> Pre-primaria (CINE 0) 2014* Los datos de Brasil, Ecuador, El Salvador, México Panamá, Portugal  y R. Dominicana corresponden a 2013</t>
  </si>
  <si>
    <t xml:space="preserve">Secundaria (CINE 2 + 3) Los datos de Brasil, Chile, El Salvador, España, Guatemala, México y Portugal corresponden a 2013; el de Paraguay a 2012 </t>
  </si>
  <si>
    <t>Los datos reportados en 2014 son de 2013, el último año disponible.</t>
  </si>
  <si>
    <t>2014 (*) : Los datos de Argentina, Paraguay, Portugal y España corresponden a 2012</t>
  </si>
  <si>
    <t>2005 (*): Los datos de Argentina y Panamá corresponden a 2004, los R. Dominicana a 2003 y el de Costa Rica procede de 2006</t>
  </si>
  <si>
    <r>
      <t xml:space="preserve">Indicador F4. Gráfico 1. </t>
    </r>
    <r>
      <rPr>
        <sz val="9"/>
        <color theme="1"/>
        <rFont val="Arial"/>
        <family val="2"/>
        <scheme val="minor"/>
      </rPr>
      <t>Inversión (g. Capital) y gasto corriente, en porcentaje del gasto total en educación en los establecimientos educativos públicos. Alrededor de 2014</t>
    </r>
  </si>
  <si>
    <t>La información del nivel CINE 3 incluye los datos del nivel CINE 2.
Sólo se considera los datos de dependencia fiscal (pública).</t>
  </si>
  <si>
    <t>Bolivia: Sólo se considera los datos de dependencia fiscal (pública).</t>
  </si>
  <si>
    <t>Los valores de Argentina, España, Guatemala y Portugal corresponden a 2012</t>
  </si>
  <si>
    <t>Los datos informados son de gasto público directo por estudiante.</t>
  </si>
  <si>
    <t xml:space="preserve"> Tabla C8. Ratio estudiantes-profesor. Niveles educativos</t>
  </si>
  <si>
    <t xml:space="preserve"> No deben dar lugar a supuestos de validez para otras áreas geográficas no cubiertas por la EPH (por ejemplo: rural). Los datos del año 2015 corresponden a 2014 -2do trimestre.</t>
  </si>
  <si>
    <t xml:space="preserve">La información del "personal docentes" se recaba cada 10 años. </t>
  </si>
  <si>
    <t>UIS-UNESCO.  Los datos corresponden al año escolar finalizados en año 2014.</t>
  </si>
  <si>
    <t xml:space="preserve">La información del personal docentes se recaba cada 10 años. </t>
  </si>
  <si>
    <t>Como população em idade oficial para estar nos anos iniciais do ensino fundamental (CINE 1), foi considerada a população de 6 a 10 anos. A data de referência para o cálculo das idades a partir do ano 2013 é 31 de maio.</t>
  </si>
  <si>
    <t>UIS-UNESCO. Los datos corresponden al año escolar finalizados en año 2014.</t>
  </si>
  <si>
    <t>UIS- UNESCO.  Los datos corresponden al año escolar finalizados en año 2014.</t>
  </si>
  <si>
    <t>Gasto público: Sistema Integrado de Administración Financiera del Sector Público (SIAF-SP) del Ministerio de Economía y Finanzas. Producto Bruto Interno (PBI): Estadísticas Económicas del Banco Central de Reserva del Perú e Instituto Nacional de Estadística e Informática (INEI)-"Perú: Compendio Estadístico" y "Cuentas Nacionales del Perú: Producto Bruto Interno por Departamento".</t>
  </si>
  <si>
    <t>2015 (*)  Los datos de España corresponden a 2014, los de Panamá, Paraguay corresponden a 2013 y los de Honduras, Cuba y Colombia a 2012</t>
  </si>
  <si>
    <t xml:space="preserve">Tasa de alfabetización
(15 y más años de edad) </t>
  </si>
  <si>
    <t>Los valores están calculados a precios corrientes, no en PPA.</t>
  </si>
  <si>
    <t>La información corresponde al Gasto Público Ejecutado en el Sector Educativo. Los valores están calculados a precios corrientes, no en PPA.</t>
  </si>
  <si>
    <t>* El dato corresponde a 2013 en Brasil, a 2012 en Argentina, España, Portugal y Panamá y a 2010 en El Salvador, Honduras y Nicaragua</t>
  </si>
  <si>
    <t>Los valores corresponden a la gestión 2014 y son únicamente para las unidades educativas con dependencia pública sin incluir a las unidades educativas con dependencia privada. Dichos valores están calculados a precios corrientes, no en PPA</t>
  </si>
  <si>
    <t xml:space="preserve">La información corresponde al Gasto Público Ejecutado en el Sector Educativo. </t>
  </si>
  <si>
    <t>2014 (*): Los datos de Argentina, España, Nicaragua y Panamá, corresponden a 2012 y los de Portugal a 2011</t>
  </si>
  <si>
    <t>2012 (*) Los datos de Portugal corresponden a 2011</t>
  </si>
  <si>
    <t>Bolivia: Los datos no son generados por el ME</t>
  </si>
  <si>
    <t>(4) Anuario Estadístico de Educación 2011</t>
  </si>
  <si>
    <t>Bolivia: Los valores corresponden únicamente a las unidades educativas con dependencia pública, sin incluir a las unidades educativas con dependencia privada.</t>
  </si>
  <si>
    <t xml:space="preserve">Datos suministrados por los países, excepto (*) 2008: Miradas 2014  (Fuente UIS), en el caso de Bolivia los datos han sido suministrados por el ME.
</t>
  </si>
  <si>
    <t>2 - Não inclui auxiliares da educação infantil.</t>
  </si>
  <si>
    <t>3 - Não inclui os professores de turmas de atividade complementar e de Atendimento Educacional Especializado (AEE).</t>
  </si>
  <si>
    <t>4 - Professores (ID) são contados uma única vez em cada ISCED/CINE, porém podem atuar mais de uma no mesmo ISCED/CINE.</t>
  </si>
  <si>
    <t>5 - Professores com escolaridade/formação em: normal/magistério, normal/magistério específico indígena e superior.</t>
  </si>
</sst>
</file>

<file path=xl/styles.xml><?xml version="1.0" encoding="utf-8"?>
<styleSheet xmlns="http://schemas.openxmlformats.org/spreadsheetml/2006/main">
  <numFmts count="32">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 _€_-;\-* #,##0\ _€_-;_-* &quot;-&quot;??\ _€_-;_-@_-"/>
    <numFmt numFmtId="169" formatCode="_(* #,##0_);_(* \(#,##0\);_(* &quot;-&quot;??_);_(@_)"/>
    <numFmt numFmtId="170" formatCode="0.0"/>
    <numFmt numFmtId="171" formatCode="[&lt;0.05]\ &quot;n   &quot;;0\ \ \ ;@\ \ \ "/>
    <numFmt numFmtId="172" formatCode="_-* #,##0.00\ _k_r_-;\-* #,##0.00\ _k_r_-;_-* &quot;-&quot;??\ _k_r_-;_-@_-"/>
    <numFmt numFmtId="173" formatCode="0.000"/>
    <numFmt numFmtId="174" formatCode="\(0\)"/>
    <numFmt numFmtId="175" formatCode="0.0\ \ \ ;@\ \ \ "/>
    <numFmt numFmtId="176" formatCode="General_)"/>
    <numFmt numFmtId="177" formatCode="\(0.0\)"/>
    <numFmt numFmtId="178" formatCode="0.0_);\(0.0\)"/>
    <numFmt numFmtId="179" formatCode="&quot;£&quot;#,##0.00;\-&quot;£&quot;#,##0.00"/>
    <numFmt numFmtId="180" formatCode="_ * #,##0.00_ ;_ * \-#,##0.00_ ;_ * &quot;-&quot;??_ ;_ @_ "/>
    <numFmt numFmtId="181" formatCode="#,##0.000"/>
    <numFmt numFmtId="182" formatCode="#,##0.0"/>
    <numFmt numFmtId="183" formatCode="#,##0.00%;[Red]\(#,##0.00%\)"/>
    <numFmt numFmtId="184" formatCode="&quot;$&quot;#,##0\ ;\(&quot;$&quot;#,##0\)"/>
    <numFmt numFmtId="185" formatCode="_-* #,##0.00\ [$€]_-;\-* #,##0.00\ [$€]_-;_-* &quot;-&quot;??\ [$€]_-;_-@_-"/>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0.00\)"/>
    <numFmt numFmtId="193" formatCode="0.0%"/>
  </numFmts>
  <fonts count="253">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Calibri"/>
      <family val="2"/>
    </font>
    <font>
      <sz val="12"/>
      <color indexed="8"/>
      <name val="Calibri"/>
      <family val="2"/>
    </font>
    <font>
      <b/>
      <sz val="12"/>
      <color indexed="8"/>
      <name val="Arial"/>
      <family val="2"/>
    </font>
    <font>
      <sz val="11"/>
      <color indexed="8"/>
      <name val="Arial"/>
      <family val="2"/>
    </font>
    <font>
      <sz val="10"/>
      <color indexed="8"/>
      <name val="Arial"/>
      <family val="2"/>
    </font>
    <font>
      <sz val="9"/>
      <color indexed="8"/>
      <name val="Arial"/>
      <family val="2"/>
    </font>
    <font>
      <sz val="9"/>
      <name val="Arial"/>
      <family val="2"/>
    </font>
    <font>
      <sz val="10"/>
      <name val="Arial"/>
      <family val="2"/>
    </font>
    <font>
      <b/>
      <sz val="8"/>
      <color indexed="8"/>
      <name val="Arial"/>
      <family val="2"/>
    </font>
    <font>
      <sz val="8"/>
      <color indexed="8"/>
      <name val="Arial"/>
      <family val="2"/>
    </font>
    <font>
      <sz val="8"/>
      <name val="Arial"/>
      <family val="2"/>
    </font>
    <font>
      <b/>
      <sz val="12"/>
      <color indexed="8"/>
      <name val="Arial"/>
      <family val="2"/>
    </font>
    <font>
      <sz val="11"/>
      <color indexed="8"/>
      <name val="Arial"/>
      <family val="2"/>
    </font>
    <font>
      <sz val="10"/>
      <color indexed="8"/>
      <name val="Arial"/>
      <family val="2"/>
    </font>
    <font>
      <sz val="9"/>
      <color indexed="8"/>
      <name val="Arial"/>
      <family val="2"/>
    </font>
    <font>
      <sz val="9"/>
      <color indexed="8"/>
      <name val="Arial"/>
      <family val="2"/>
    </font>
    <font>
      <b/>
      <sz val="8"/>
      <color indexed="8"/>
      <name val="Arial"/>
      <family val="2"/>
    </font>
    <font>
      <sz val="8"/>
      <color indexed="8"/>
      <name val="Arial"/>
      <family val="2"/>
    </font>
    <font>
      <b/>
      <sz val="14"/>
      <color indexed="8"/>
      <name val="Arial"/>
      <family val="2"/>
    </font>
    <font>
      <sz val="11"/>
      <color indexed="8"/>
      <name val="Calibri"/>
      <family val="2"/>
    </font>
    <font>
      <b/>
      <sz val="11"/>
      <color indexed="8"/>
      <name val="Calibri"/>
      <family val="2"/>
    </font>
    <font>
      <sz val="10"/>
      <color indexed="8"/>
      <name val="Calibri"/>
      <family val="2"/>
    </font>
    <font>
      <sz val="8"/>
      <color indexed="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12"/>
      <name val="MS Sans Serif"/>
      <family val="2"/>
    </font>
    <font>
      <b/>
      <sz val="10"/>
      <name val="Arial"/>
      <family val="2"/>
    </font>
    <font>
      <b/>
      <sz val="8.5"/>
      <color indexed="8"/>
      <name val="MS Sans Serif"/>
      <family val="2"/>
    </font>
    <font>
      <sz val="10"/>
      <name val="MS Sans Serif"/>
      <family val="2"/>
    </font>
    <font>
      <sz val="11"/>
      <color indexed="8"/>
      <name val="Calibri"/>
      <family val="2"/>
    </font>
    <font>
      <b/>
      <u/>
      <sz val="10"/>
      <color indexed="8"/>
      <name val="MS Sans Serif"/>
      <family val="2"/>
    </font>
    <font>
      <sz val="7.5"/>
      <color indexed="8"/>
      <name val="MS Sans Serif"/>
      <family val="2"/>
    </font>
    <font>
      <b/>
      <sz val="14"/>
      <name val="Helv"/>
    </font>
    <font>
      <b/>
      <sz val="12"/>
      <name val="Helv"/>
    </font>
    <font>
      <b/>
      <sz val="8"/>
      <name val="Arial"/>
      <family val="2"/>
    </font>
    <font>
      <sz val="12"/>
      <name val="ＭＳ Ｐゴシック"/>
      <family val="3"/>
      <charset val="128"/>
    </font>
    <font>
      <b/>
      <sz val="11"/>
      <color indexed="8"/>
      <name val="Arial"/>
      <family val="2"/>
    </font>
    <font>
      <sz val="11"/>
      <name val="Calibri"/>
      <family val="2"/>
    </font>
    <font>
      <sz val="10"/>
      <name val="Calibri"/>
      <family val="2"/>
    </font>
    <font>
      <b/>
      <sz val="12"/>
      <color indexed="8"/>
      <name val="Calibri"/>
      <family val="2"/>
    </font>
    <font>
      <b/>
      <sz val="10"/>
      <color indexed="8"/>
      <name val="Arial"/>
      <family val="2"/>
    </font>
    <font>
      <sz val="9"/>
      <color indexed="8"/>
      <name val="Calibri"/>
      <family val="2"/>
    </font>
    <font>
      <b/>
      <sz val="9"/>
      <color indexed="8"/>
      <name val="Arial"/>
      <family val="2"/>
    </font>
    <font>
      <sz val="9"/>
      <color indexed="10"/>
      <name val="Arial"/>
      <family val="2"/>
    </font>
    <font>
      <u/>
      <sz val="8"/>
      <color indexed="12"/>
      <name val="Arial"/>
      <family val="2"/>
    </font>
    <font>
      <sz val="8"/>
      <color indexed="8"/>
      <name val="Calibri"/>
      <family val="2"/>
    </font>
    <font>
      <sz val="11"/>
      <color indexed="8"/>
      <name val="Arial"/>
      <family val="2"/>
    </font>
    <font>
      <sz val="8"/>
      <color indexed="63"/>
      <name val="Arial"/>
      <family val="2"/>
    </font>
    <font>
      <b/>
      <sz val="9"/>
      <color indexed="8"/>
      <name val="Arial"/>
      <family val="2"/>
    </font>
    <font>
      <sz val="8"/>
      <name val="Calibri"/>
      <family val="2"/>
    </font>
    <font>
      <sz val="11"/>
      <color theme="1"/>
      <name val="Arial"/>
      <family val="2"/>
      <scheme val="minor"/>
    </font>
    <font>
      <sz val="11"/>
      <color theme="0"/>
      <name val="Arial"/>
      <family val="2"/>
      <scheme val="minor"/>
    </font>
    <font>
      <sz val="11"/>
      <color rgb="FF9C0006"/>
      <name val="Arial"/>
      <family val="2"/>
      <scheme val="minor"/>
    </font>
    <font>
      <sz val="11"/>
      <color rgb="FF006100"/>
      <name val="Arial"/>
      <family val="2"/>
      <scheme val="minor"/>
    </font>
    <font>
      <b/>
      <sz val="11"/>
      <color rgb="FFFA7D00"/>
      <name val="Arial"/>
      <family val="2"/>
      <scheme val="minor"/>
    </font>
    <font>
      <b/>
      <sz val="11"/>
      <color theme="0"/>
      <name val="Arial"/>
      <family val="2"/>
      <scheme val="minor"/>
    </font>
    <font>
      <sz val="11"/>
      <color rgb="FFFA7D00"/>
      <name val="Arial"/>
      <family val="2"/>
      <scheme val="minor"/>
    </font>
    <font>
      <b/>
      <sz val="11"/>
      <color theme="3"/>
      <name val="Arial"/>
      <family val="2"/>
      <scheme val="minor"/>
    </font>
    <font>
      <sz val="11"/>
      <color rgb="FF3F3F76"/>
      <name val="Arial"/>
      <family val="2"/>
      <scheme val="minor"/>
    </font>
    <font>
      <i/>
      <sz val="11"/>
      <color rgb="FF7F7F7F"/>
      <name val="Arial"/>
      <family val="2"/>
      <scheme val="minor"/>
    </font>
    <font>
      <b/>
      <sz val="15"/>
      <color theme="3"/>
      <name val="Arial"/>
      <family val="2"/>
      <scheme val="minor"/>
    </font>
    <font>
      <b/>
      <sz val="13"/>
      <color theme="3"/>
      <name val="Arial"/>
      <family val="2"/>
      <scheme val="minor"/>
    </font>
    <font>
      <u/>
      <sz val="11"/>
      <color theme="10"/>
      <name val="Calibri"/>
      <family val="2"/>
    </font>
    <font>
      <u/>
      <sz val="10"/>
      <color theme="10"/>
      <name val="Arial"/>
      <family val="2"/>
    </font>
    <font>
      <sz val="11"/>
      <color rgb="FF9C6500"/>
      <name val="Arial"/>
      <family val="2"/>
      <scheme val="minor"/>
    </font>
    <font>
      <sz val="10"/>
      <color theme="1"/>
      <name val="Arial"/>
      <family val="2"/>
    </font>
    <font>
      <b/>
      <sz val="11"/>
      <color rgb="FF3F3F3F"/>
      <name val="Arial"/>
      <family val="2"/>
      <scheme val="minor"/>
    </font>
    <font>
      <sz val="11"/>
      <color rgb="FFFF0000"/>
      <name val="Arial"/>
      <family val="2"/>
      <scheme val="minor"/>
    </font>
    <font>
      <b/>
      <sz val="11"/>
      <color theme="1"/>
      <name val="Arial"/>
      <family val="2"/>
      <scheme val="minor"/>
    </font>
    <font>
      <sz val="9"/>
      <color theme="1"/>
      <name val="Arial"/>
      <family val="2"/>
    </font>
    <font>
      <sz val="9"/>
      <color rgb="FFFF0000"/>
      <name val="Arial"/>
      <family val="2"/>
    </font>
    <font>
      <sz val="10"/>
      <color theme="1"/>
      <name val="Arial"/>
      <family val="2"/>
      <scheme val="minor"/>
    </font>
    <font>
      <sz val="8"/>
      <color theme="1"/>
      <name val="Arial"/>
      <family val="2"/>
    </font>
    <font>
      <sz val="8"/>
      <color theme="1"/>
      <name val="Arial"/>
      <family val="2"/>
      <scheme val="minor"/>
    </font>
    <font>
      <sz val="8"/>
      <color rgb="FF000000"/>
      <name val="Arial"/>
      <family val="2"/>
    </font>
    <font>
      <sz val="11"/>
      <color theme="1"/>
      <name val="Arial"/>
      <family val="2"/>
    </font>
    <font>
      <sz val="8"/>
      <color rgb="FFFF0000"/>
      <name val="Arial"/>
      <family val="2"/>
    </font>
    <font>
      <sz val="10"/>
      <color rgb="FFFF0000"/>
      <name val="Arial"/>
      <family val="2"/>
    </font>
    <font>
      <sz val="11"/>
      <color rgb="FFFF0000"/>
      <name val="Arial"/>
      <family val="2"/>
    </font>
    <font>
      <i/>
      <sz val="9"/>
      <color rgb="FFFF0000"/>
      <name val="Arial"/>
      <family val="2"/>
    </font>
    <font>
      <i/>
      <sz val="12"/>
      <color rgb="FFFF0000"/>
      <name val="Arial"/>
      <family val="2"/>
      <scheme val="minor"/>
    </font>
    <font>
      <u/>
      <sz val="8"/>
      <color theme="10"/>
      <name val="Arial"/>
      <family val="2"/>
    </font>
    <font>
      <b/>
      <sz val="12"/>
      <color theme="1"/>
      <name val="Arial"/>
      <family val="2"/>
    </font>
    <font>
      <u/>
      <sz val="12"/>
      <color theme="11"/>
      <name val="Arial"/>
      <family val="2"/>
      <scheme val="minor"/>
    </font>
    <font>
      <sz val="9"/>
      <color rgb="FF000000"/>
      <name val="Arial"/>
      <family val="2"/>
    </font>
    <font>
      <b/>
      <sz val="9"/>
      <color theme="1"/>
      <name val="Arial"/>
      <family val="2"/>
    </font>
    <font>
      <b/>
      <sz val="12"/>
      <color theme="1"/>
      <name val="Arial"/>
      <family val="2"/>
      <scheme val="minor"/>
    </font>
    <font>
      <sz val="9"/>
      <color theme="6" tint="0.39997558519241921"/>
      <name val="Arial"/>
      <family val="2"/>
    </font>
    <font>
      <sz val="9"/>
      <color theme="1"/>
      <name val="Arial"/>
      <family val="2"/>
      <scheme val="minor"/>
    </font>
    <font>
      <sz val="11"/>
      <name val="Arial"/>
      <family val="2"/>
      <scheme val="minor"/>
    </font>
    <font>
      <sz val="10"/>
      <name val="Arial"/>
      <family val="2"/>
      <scheme val="minor"/>
    </font>
    <font>
      <b/>
      <sz val="10"/>
      <color theme="1"/>
      <name val="Arial"/>
      <family val="2"/>
    </font>
    <font>
      <b/>
      <sz val="11"/>
      <color theme="1"/>
      <name val="Arial"/>
      <family val="2"/>
    </font>
    <font>
      <u/>
      <sz val="9"/>
      <color indexed="12"/>
      <name val="Arial"/>
      <family val="2"/>
    </font>
    <font>
      <sz val="9"/>
      <name val="Arial"/>
      <family val="2"/>
      <scheme val="minor"/>
    </font>
    <font>
      <sz val="12"/>
      <color theme="1"/>
      <name val="Arial"/>
      <family val="2"/>
      <scheme val="minor"/>
    </font>
    <font>
      <b/>
      <sz val="14"/>
      <color theme="1"/>
      <name val="Arial"/>
      <family val="2"/>
    </font>
    <font>
      <sz val="9"/>
      <color theme="1"/>
      <name val="CG Omega"/>
      <family val="2"/>
    </font>
    <font>
      <sz val="10"/>
      <color indexed="9"/>
      <name val="Arial"/>
      <family val="2"/>
    </font>
    <font>
      <sz val="10"/>
      <color indexed="52"/>
      <name val="Arial"/>
      <family val="2"/>
    </font>
    <font>
      <b/>
      <sz val="10"/>
      <color indexed="52"/>
      <name val="Arial"/>
      <family val="2"/>
    </font>
    <font>
      <b/>
      <sz val="10"/>
      <color indexed="9"/>
      <name val="Arial"/>
      <family val="2"/>
    </font>
    <font>
      <b/>
      <sz val="10"/>
      <color theme="1"/>
      <name val="Verdana"/>
      <family val="2"/>
    </font>
    <font>
      <sz val="10"/>
      <color theme="1"/>
      <name val="Verdana"/>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22"/>
      <name val="Arial"/>
      <family val="2"/>
    </font>
    <font>
      <sz val="10"/>
      <name val="Helvetica"/>
      <family val="2"/>
    </font>
    <font>
      <sz val="8"/>
      <name val="Courier"/>
      <family val="3"/>
    </font>
    <font>
      <sz val="11"/>
      <color theme="1"/>
      <name val="Czcionka tekstu podstawowego"/>
      <family val="2"/>
    </font>
    <font>
      <b/>
      <sz val="10"/>
      <color indexed="63"/>
      <name val="Arial"/>
      <family val="2"/>
    </font>
    <font>
      <b/>
      <sz val="18"/>
      <color indexed="62"/>
      <name val="Cambria"/>
      <family val="2"/>
    </font>
    <font>
      <sz val="10"/>
      <color indexed="10"/>
      <name val="Arial"/>
      <family val="2"/>
    </font>
    <font>
      <sz val="7"/>
      <color theme="1"/>
      <name val="Arial"/>
      <family val="2"/>
      <scheme val="minor"/>
    </font>
    <font>
      <sz val="7"/>
      <name val="Arial Narrow"/>
      <family val="2"/>
    </font>
    <font>
      <sz val="7"/>
      <color theme="1"/>
      <name val="Arial Narrow"/>
      <family val="2"/>
    </font>
    <font>
      <sz val="12"/>
      <color rgb="FFFF0000"/>
      <name val="Arial"/>
      <family val="2"/>
      <scheme val="minor"/>
    </font>
    <font>
      <b/>
      <sz val="9"/>
      <name val="Arial"/>
      <family val="2"/>
    </font>
    <font>
      <b/>
      <sz val="12"/>
      <name val="Arial"/>
      <family val="2"/>
    </font>
    <font>
      <sz val="8"/>
      <color rgb="FF000000"/>
      <name val="Arial"/>
      <family val="2"/>
      <scheme val="minor"/>
    </font>
    <font>
      <b/>
      <sz val="11"/>
      <name val="Arial"/>
      <family val="2"/>
    </font>
    <font>
      <sz val="9"/>
      <color rgb="FF000000"/>
      <name val="Arial"/>
      <family val="2"/>
      <scheme val="minor"/>
    </font>
    <font>
      <b/>
      <sz val="9"/>
      <color theme="1"/>
      <name val="Arial"/>
      <family val="2"/>
      <scheme val="minor"/>
    </font>
    <font>
      <sz val="8"/>
      <name val="Arial"/>
      <family val="2"/>
      <scheme val="minor"/>
    </font>
    <font>
      <sz val="9"/>
      <color rgb="FF221E1F"/>
      <name val="Arial"/>
      <family val="2"/>
    </font>
    <font>
      <sz val="9"/>
      <name val="Times New Roman"/>
      <family val="1"/>
    </font>
    <font>
      <b/>
      <sz val="11"/>
      <color rgb="FF403E3C"/>
      <name val="Arial"/>
      <family val="2"/>
    </font>
    <font>
      <b/>
      <sz val="9"/>
      <color rgb="FF403E3C"/>
      <name val="Arial"/>
      <family val="2"/>
    </font>
    <font>
      <sz val="9"/>
      <color rgb="FF403E3C"/>
      <name val="Arial"/>
      <family val="2"/>
      <scheme val="minor"/>
    </font>
    <font>
      <sz val="8"/>
      <color rgb="FF403E3C"/>
      <name val="Arial"/>
      <family val="2"/>
    </font>
    <font>
      <b/>
      <sz val="12"/>
      <color rgb="FF000000"/>
      <name val="Arial"/>
      <family val="2"/>
    </font>
    <font>
      <b/>
      <sz val="10"/>
      <color theme="1"/>
      <name val="Arial"/>
      <family val="2"/>
      <scheme val="minor"/>
    </font>
    <font>
      <sz val="8"/>
      <color rgb="FF221E1F"/>
      <name val="Arial"/>
      <family val="2"/>
    </font>
    <font>
      <sz val="8"/>
      <color rgb="FF595858"/>
      <name val="Arial"/>
      <family val="2"/>
      <scheme val="minor"/>
    </font>
    <font>
      <sz val="9"/>
      <color indexed="12"/>
      <name val="Arial"/>
      <family val="2"/>
    </font>
    <font>
      <b/>
      <sz val="12"/>
      <color indexed="12"/>
      <name val="Arial"/>
      <family val="2"/>
    </font>
    <font>
      <sz val="8"/>
      <color indexed="12"/>
      <name val="Arial"/>
      <family val="2"/>
    </font>
    <font>
      <sz val="9"/>
      <color theme="5" tint="-0.499984740745262"/>
      <name val="Arial"/>
      <family val="2"/>
    </font>
    <font>
      <sz val="11"/>
      <color rgb="FF666666"/>
      <name val="Arial"/>
      <family val="2"/>
      <scheme val="minor"/>
    </font>
    <font>
      <i/>
      <sz val="8"/>
      <color theme="1"/>
      <name val="Arial"/>
      <family val="2"/>
    </font>
    <font>
      <b/>
      <sz val="14"/>
      <color theme="1"/>
      <name val="Arial"/>
      <family val="2"/>
      <scheme val="minor"/>
    </font>
    <font>
      <sz val="10"/>
      <color rgb="FF000000"/>
      <name val="Arial"/>
      <family val="2"/>
      <scheme val="minor"/>
    </font>
    <font>
      <i/>
      <sz val="9"/>
      <name val="Arial"/>
      <family val="2"/>
    </font>
    <font>
      <b/>
      <sz val="8"/>
      <color theme="1"/>
      <name val="Arial"/>
      <family val="2"/>
    </font>
    <font>
      <b/>
      <sz val="9"/>
      <color rgb="FF000000"/>
      <name val="Arial"/>
      <family val="2"/>
    </font>
    <font>
      <b/>
      <sz val="10"/>
      <color rgb="FF000000"/>
      <name val="Arial"/>
      <family val="2"/>
    </font>
    <font>
      <b/>
      <i/>
      <sz val="10"/>
      <color rgb="FF7030A0"/>
      <name val="Arial"/>
      <family val="2"/>
    </font>
    <font>
      <i/>
      <sz val="10"/>
      <color theme="1"/>
      <name val="Arial"/>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sz val="9"/>
      <color indexed="9"/>
      <name val="Times"/>
      <family val="1"/>
    </font>
    <font>
      <b/>
      <sz val="11"/>
      <color indexed="10"/>
      <name val="Calibri"/>
      <family val="2"/>
    </font>
    <font>
      <b/>
      <sz val="11"/>
      <color indexed="9"/>
      <name val="Calibri"/>
      <family val="2"/>
    </font>
    <font>
      <sz val="9"/>
      <color indexed="8"/>
      <name val="Times"/>
      <family val="1"/>
    </font>
    <font>
      <sz val="10"/>
      <name val="Courier"/>
      <family val="3"/>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color indexed="20"/>
      <name val="Arial"/>
      <family val="2"/>
    </font>
    <font>
      <u/>
      <sz val="10"/>
      <color indexed="12"/>
      <name val="Arial"/>
      <family val="2"/>
    </font>
    <font>
      <u/>
      <sz val="7.5"/>
      <color theme="10"/>
      <name val="Arial"/>
      <family val="2"/>
    </font>
    <font>
      <u/>
      <sz val="8.5"/>
      <color theme="10"/>
      <name val="Arial"/>
      <family val="2"/>
    </font>
    <font>
      <sz val="11"/>
      <color indexed="62"/>
      <name val="Calibri"/>
      <family val="2"/>
    </font>
    <font>
      <b/>
      <sz val="10"/>
      <color indexed="10"/>
      <name val="Arial"/>
      <family val="2"/>
    </font>
    <font>
      <sz val="11"/>
      <color indexed="10"/>
      <name val="Calibri"/>
      <family val="2"/>
    </font>
    <font>
      <sz val="10"/>
      <color indexed="19"/>
      <name val="Arial"/>
      <family val="2"/>
    </font>
    <font>
      <b/>
      <i/>
      <sz val="16"/>
      <name val="Helv"/>
    </font>
    <font>
      <sz val="12"/>
      <color theme="1"/>
      <name val="Calibri"/>
      <family val="2"/>
    </font>
    <font>
      <sz val="10"/>
      <name val="Helv"/>
      <family val="2"/>
    </font>
    <font>
      <sz val="10"/>
      <color indexed="8"/>
      <name val="Times"/>
      <family val="1"/>
    </font>
    <font>
      <b/>
      <sz val="11"/>
      <color indexed="63"/>
      <name val="Calibri"/>
      <family val="2"/>
    </font>
    <font>
      <sz val="10"/>
      <color indexed="62"/>
      <name val="Arial"/>
      <family val="2"/>
    </font>
    <font>
      <i/>
      <sz val="8"/>
      <name val="Tms Rmn"/>
    </font>
    <font>
      <b/>
      <sz val="8"/>
      <name val="Tms Rmn"/>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b/>
      <sz val="8"/>
      <color indexed="8"/>
      <name val="Arial"/>
      <family val="2"/>
      <scheme val="minor"/>
    </font>
    <font>
      <sz val="8"/>
      <color indexed="8"/>
      <name val="Arial"/>
      <family val="2"/>
      <scheme val="minor"/>
    </font>
    <font>
      <sz val="8"/>
      <color theme="1"/>
      <name val="Arial Narrow"/>
      <family val="2"/>
    </font>
    <font>
      <b/>
      <sz val="9"/>
      <color theme="1"/>
      <name val="Arial"/>
      <family val="2"/>
      <scheme val="major"/>
    </font>
    <font>
      <sz val="9"/>
      <color theme="1"/>
      <name val="Arial"/>
      <family val="2"/>
      <scheme val="major"/>
    </font>
    <font>
      <b/>
      <sz val="9"/>
      <color theme="1"/>
      <name val="Verdana"/>
      <family val="2"/>
    </font>
    <font>
      <sz val="9"/>
      <color theme="1"/>
      <name val="Verdana"/>
      <family val="2"/>
    </font>
    <font>
      <sz val="8"/>
      <name val="Arial"/>
      <family val="2"/>
      <scheme val="major"/>
    </font>
    <font>
      <b/>
      <sz val="10"/>
      <name val="Arial"/>
      <family val="2"/>
      <scheme val="minor"/>
    </font>
    <font>
      <b/>
      <sz val="8"/>
      <color rgb="FF00B050"/>
      <name val="Arial"/>
      <family val="2"/>
    </font>
    <font>
      <sz val="6"/>
      <name val="Arial"/>
      <family val="2"/>
    </font>
    <font>
      <sz val="7"/>
      <name val="Arial"/>
      <family val="2"/>
    </font>
    <font>
      <sz val="9"/>
      <color indexed="60"/>
      <name val="Arial"/>
      <family val="2"/>
    </font>
    <font>
      <sz val="9"/>
      <color rgb="FFC00000"/>
      <name val="Arial"/>
      <family val="2"/>
    </font>
    <font>
      <sz val="9"/>
      <color indexed="28"/>
      <name val="Arial"/>
      <family val="2"/>
    </font>
    <font>
      <sz val="11"/>
      <color rgb="FF000000"/>
      <name val="Arial"/>
      <family val="2"/>
      <scheme val="minor"/>
    </font>
    <font>
      <sz val="9"/>
      <name val="Arial"/>
      <family val="2"/>
      <scheme val="major"/>
    </font>
    <font>
      <sz val="9"/>
      <color indexed="8"/>
      <name val="Arial"/>
      <family val="2"/>
      <scheme val="minor"/>
    </font>
    <font>
      <sz val="9"/>
      <color theme="1"/>
      <name val="Calibri"/>
      <family val="2"/>
    </font>
    <font>
      <sz val="11"/>
      <color theme="1"/>
      <name val="Calibri"/>
      <family val="2"/>
    </font>
    <font>
      <sz val="8"/>
      <color rgb="FF7030A0"/>
      <name val="Arial"/>
      <family val="2"/>
      <scheme val="minor"/>
    </font>
    <font>
      <sz val="8"/>
      <color theme="1"/>
      <name val="Calibri"/>
      <family val="2"/>
    </font>
    <font>
      <sz val="6"/>
      <color theme="1"/>
      <name val="Arial"/>
      <family val="2"/>
      <scheme val="minor"/>
    </font>
    <font>
      <sz val="6"/>
      <color rgb="FFFF0000"/>
      <name val="Arial"/>
      <family val="2"/>
      <scheme val="minor"/>
    </font>
  </fonts>
  <fills count="99">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26"/>
      </patternFill>
    </fill>
    <fill>
      <patternFill patternType="solid">
        <fgColor indexed="44"/>
        <b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59999389629810485"/>
        <bgColor indexed="8"/>
      </patternFill>
    </fill>
    <fill>
      <patternFill patternType="solid">
        <fgColor rgb="FFCCFFCC"/>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indexed="31"/>
        <bgColor indexed="46"/>
      </patternFill>
    </fill>
    <fill>
      <patternFill patternType="solid">
        <fgColor indexed="45"/>
        <bgColor indexed="29"/>
      </patternFill>
    </fill>
    <fill>
      <patternFill patternType="solid">
        <fgColor indexed="42"/>
        <bgColor indexed="27"/>
      </patternFill>
    </fill>
    <fill>
      <patternFill patternType="solid">
        <fgColor indexed="25"/>
        <bgColor indexed="6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41"/>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41"/>
        <bgColor indexed="22"/>
      </patternFill>
    </fill>
    <fill>
      <patternFill patternType="solid">
        <fgColor indexed="26"/>
        <bgColor indexed="9"/>
      </patternFill>
    </fill>
    <fill>
      <patternFill patternType="solid">
        <fgColor rgb="FFFFFFFF"/>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59999389629810485"/>
        <bgColor rgb="FF000000"/>
      </patternFill>
    </fill>
    <fill>
      <patternFill patternType="solid">
        <fgColor theme="9" tint="0.59999389629810485"/>
        <bgColor indexed="8"/>
      </patternFill>
    </fill>
    <fill>
      <patternFill patternType="solid">
        <fgColor theme="9" tint="0.59999389629810485"/>
        <bgColor indexed="26"/>
      </patternFill>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DBEEF4"/>
        <bgColor indexed="64"/>
      </patternFill>
    </fill>
    <fill>
      <patternFill patternType="solid">
        <fgColor rgb="FFEDF6F9"/>
        <bgColor indexed="64"/>
      </patternFill>
    </fill>
  </fills>
  <borders count="74">
    <border>
      <left/>
      <right/>
      <top/>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
      <left style="thin">
        <color auto="1"/>
      </left>
      <right style="thin">
        <color auto="1"/>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41"/>
      </bottom>
      <diagonal/>
    </border>
    <border>
      <left/>
      <right/>
      <top/>
      <bottom style="medium">
        <color indexed="30"/>
      </bottom>
      <diagonal/>
    </border>
    <border>
      <left/>
      <right/>
      <top/>
      <bottom style="double">
        <color indexed="52"/>
      </bottom>
      <diagonal/>
    </border>
    <border>
      <left style="thin">
        <color indexed="41"/>
      </left>
      <right style="thin">
        <color indexed="41"/>
      </right>
      <top style="thin">
        <color indexed="41"/>
      </top>
      <bottom style="thin">
        <color indexed="41"/>
      </bottom>
      <diagonal/>
    </border>
    <border>
      <left style="thin">
        <color indexed="63"/>
      </left>
      <right style="thin">
        <color indexed="63"/>
      </right>
      <top style="thin">
        <color indexed="63"/>
      </top>
      <bottom style="thin">
        <color indexed="63"/>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right/>
      <top style="thin">
        <color theme="0" tint="-0.249977111117893"/>
      </top>
      <bottom/>
      <diagonal/>
    </border>
    <border>
      <left style="thin">
        <color indexed="22"/>
      </left>
      <right/>
      <top/>
      <bottom/>
      <diagonal/>
    </border>
    <border>
      <left/>
      <right/>
      <top style="medium">
        <color auto="1"/>
      </top>
      <bottom style="medium">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41"/>
      </left>
      <right style="thin">
        <color indexed="41"/>
      </right>
      <top style="thin">
        <color indexed="41"/>
      </top>
      <bottom style="thin">
        <color indexed="41"/>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133">
    <xf numFmtId="0" fontId="0" fillId="0" borderId="0"/>
    <xf numFmtId="0" fontId="83" fillId="12"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5" fillId="36" borderId="0" applyNumberFormat="0" applyBorder="0" applyAlignment="0" applyProtection="0"/>
    <xf numFmtId="0" fontId="32" fillId="2" borderId="1"/>
    <xf numFmtId="0" fontId="45" fillId="3" borderId="2">
      <alignment horizontal="right" vertical="top" wrapText="1"/>
    </xf>
    <xf numFmtId="0" fontId="46" fillId="0" borderId="0"/>
    <xf numFmtId="0" fontId="87" fillId="38" borderId="16" applyNumberFormat="0" applyAlignment="0" applyProtection="0"/>
    <xf numFmtId="0" fontId="32" fillId="0" borderId="3"/>
    <xf numFmtId="0" fontId="32" fillId="0" borderId="3"/>
    <xf numFmtId="0" fontId="32" fillId="0" borderId="3"/>
    <xf numFmtId="0" fontId="88" fillId="39" borderId="17" applyNumberFormat="0" applyAlignment="0" applyProtection="0"/>
    <xf numFmtId="0" fontId="47" fillId="4" borderId="4">
      <alignment horizontal="left" vertical="top" wrapText="1"/>
    </xf>
    <xf numFmtId="0" fontId="48" fillId="5" borderId="0">
      <alignment horizontal="center"/>
    </xf>
    <xf numFmtId="0" fontId="49" fillId="5" borderId="0">
      <alignment horizontal="center" vertical="center"/>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29" fillId="6" borderId="0">
      <alignment horizontal="center" wrapText="1"/>
    </xf>
    <xf numFmtId="0" fontId="50" fillId="5" borderId="0">
      <alignment horizontal="center"/>
    </xf>
    <xf numFmtId="165"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0" fontId="51" fillId="0" borderId="0">
      <alignment horizontal="right" vertical="top"/>
    </xf>
    <xf numFmtId="164" fontId="29" fillId="0" borderId="0" applyFont="0" applyFill="0" applyBorder="0" applyAlignment="0" applyProtection="0"/>
    <xf numFmtId="0" fontId="52" fillId="7" borderId="1" applyBorder="0">
      <protection locked="0"/>
    </xf>
    <xf numFmtId="165" fontId="53" fillId="0" borderId="0" applyFont="0" applyFill="0" applyBorder="0" applyAlignment="0" applyProtection="0"/>
    <xf numFmtId="167" fontId="53" fillId="0" borderId="0" applyFont="0" applyFill="0" applyBorder="0" applyAlignment="0" applyProtection="0"/>
    <xf numFmtId="0" fontId="54" fillId="0" borderId="0">
      <alignment horizontal="centerContinuous"/>
    </xf>
    <xf numFmtId="0" fontId="54" fillId="0" borderId="0" applyAlignment="0">
      <alignment horizontal="centerContinuous"/>
    </xf>
    <xf numFmtId="0" fontId="55" fillId="0" borderId="0" applyAlignment="0">
      <alignment horizontal="centerContinuous"/>
    </xf>
    <xf numFmtId="0" fontId="56" fillId="7" borderId="1">
      <protection locked="0"/>
    </xf>
    <xf numFmtId="0" fontId="29" fillId="7" borderId="3"/>
    <xf numFmtId="0" fontId="29" fillId="5" borderId="0"/>
    <xf numFmtId="0" fontId="29" fillId="0" borderId="0">
      <alignment horizontal="left" wrapText="1"/>
    </xf>
    <xf numFmtId="0" fontId="92" fillId="0" borderId="0" applyNumberFormat="0" applyFill="0" applyBorder="0" applyAlignment="0" applyProtection="0"/>
    <xf numFmtId="0" fontId="31" fillId="5" borderId="3">
      <alignment horizontal="left"/>
    </xf>
    <xf numFmtId="0" fontId="31" fillId="5" borderId="3">
      <alignment horizontal="left"/>
    </xf>
    <xf numFmtId="0" fontId="31" fillId="5" borderId="3">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86" fillId="37" borderId="0" applyNumberFormat="0" applyBorder="0" applyAlignment="0" applyProtection="0"/>
    <xf numFmtId="0" fontId="45" fillId="9" borderId="0">
      <alignment horizontal="right" vertical="top" textRotation="90" wrapText="1"/>
    </xf>
    <xf numFmtId="0" fontId="45" fillId="9" borderId="0">
      <alignment horizontal="right" vertical="top" wrapText="1"/>
    </xf>
    <xf numFmtId="0" fontId="93" fillId="0" borderId="19" applyNumberFormat="0" applyFill="0" applyAlignment="0" applyProtection="0"/>
    <xf numFmtId="0" fontId="94" fillId="0" borderId="20" applyNumberFormat="0" applyFill="0" applyAlignment="0" applyProtection="0"/>
    <xf numFmtId="0" fontId="90" fillId="0" borderId="21" applyNumberFormat="0" applyFill="0" applyAlignment="0" applyProtection="0"/>
    <xf numFmtId="0" fontId="90"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xf numFmtId="0" fontId="58" fillId="0" borderId="0" applyNumberFormat="0" applyFill="0" applyBorder="0" applyAlignment="0" applyProtection="0"/>
    <xf numFmtId="0" fontId="96" fillId="0" borderId="0" applyNumberFormat="0" applyFill="0" applyBorder="0" applyAlignment="0" applyProtection="0">
      <alignment vertical="top"/>
      <protection locked="0"/>
    </xf>
    <xf numFmtId="0" fontId="91" fillId="40" borderId="16" applyNumberFormat="0" applyAlignment="0" applyProtection="0"/>
    <xf numFmtId="0" fontId="59" fillId="6" borderId="0">
      <alignment horizontal="center"/>
    </xf>
    <xf numFmtId="0" fontId="59" fillId="6" borderId="0">
      <alignment horizontal="center"/>
    </xf>
    <xf numFmtId="0" fontId="29" fillId="5" borderId="3">
      <alignment horizontal="centerContinuous" wrapText="1"/>
    </xf>
    <xf numFmtId="0" fontId="60" fillId="8" borderId="0">
      <alignment horizontal="center" wrapText="1"/>
    </xf>
    <xf numFmtId="0" fontId="29" fillId="5" borderId="3">
      <alignment horizontal="centerContinuous" wrapText="1"/>
    </xf>
    <xf numFmtId="0" fontId="32" fillId="5" borderId="5">
      <alignment wrapText="1"/>
    </xf>
    <xf numFmtId="0" fontId="32" fillId="5" borderId="5">
      <alignment wrapText="1"/>
    </xf>
    <xf numFmtId="0" fontId="32" fillId="5" borderId="5">
      <alignment wrapText="1"/>
    </xf>
    <xf numFmtId="0" fontId="32" fillId="5" borderId="5">
      <alignment wrapText="1"/>
    </xf>
    <xf numFmtId="0" fontId="32" fillId="5" borderId="5">
      <alignment wrapText="1"/>
    </xf>
    <xf numFmtId="0" fontId="32" fillId="5" borderId="5">
      <alignment wrapText="1"/>
    </xf>
    <xf numFmtId="0" fontId="32" fillId="5" borderId="6"/>
    <xf numFmtId="0" fontId="32" fillId="5" borderId="6"/>
    <xf numFmtId="0" fontId="32" fillId="5" borderId="6"/>
    <xf numFmtId="0" fontId="32" fillId="5" borderId="6"/>
    <xf numFmtId="0" fontId="32" fillId="5" borderId="6"/>
    <xf numFmtId="0" fontId="32" fillId="5" borderId="7"/>
    <xf numFmtId="0" fontId="32" fillId="5" borderId="7"/>
    <xf numFmtId="0" fontId="32" fillId="5" borderId="7"/>
    <xf numFmtId="0" fontId="32" fillId="5" borderId="7"/>
    <xf numFmtId="0" fontId="32" fillId="5" borderId="7"/>
    <xf numFmtId="0" fontId="32" fillId="5" borderId="8">
      <alignment horizontal="center" wrapText="1"/>
    </xf>
    <xf numFmtId="0" fontId="47" fillId="4" borderId="9">
      <alignment horizontal="left" vertical="top" wrapText="1"/>
    </xf>
    <xf numFmtId="0" fontId="89" fillId="0" borderId="18" applyNumberFormat="0" applyFill="0" applyAlignment="0" applyProtection="0"/>
    <xf numFmtId="0" fontId="29" fillId="0" borderId="0" applyFont="0" applyFill="0" applyBorder="0" applyAlignment="0" applyProtection="0"/>
    <xf numFmtId="43" fontId="2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1" fillId="0" borderId="0" applyFont="0" applyFill="0" applyBorder="0" applyAlignment="0" applyProtection="0"/>
    <xf numFmtId="43" fontId="22" fillId="0" borderId="0" applyFont="0" applyFill="0" applyBorder="0" applyAlignment="0" applyProtection="0"/>
    <xf numFmtId="44" fontId="41" fillId="0" borderId="0" applyFont="0" applyFill="0" applyBorder="0" applyAlignment="0" applyProtection="0"/>
    <xf numFmtId="44" fontId="22" fillId="0" borderId="0" applyFont="0" applyFill="0" applyBorder="0" applyAlignment="0" applyProtection="0"/>
    <xf numFmtId="0" fontId="97" fillId="41"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61" fillId="0" borderId="0"/>
    <xf numFmtId="0" fontId="61" fillId="0" borderId="0"/>
    <xf numFmtId="0" fontId="83" fillId="0" borderId="0"/>
    <xf numFmtId="0" fontId="8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83" fillId="0" borderId="0"/>
    <xf numFmtId="0" fontId="83" fillId="0" borderId="0"/>
    <xf numFmtId="0" fontId="98" fillId="0" borderId="0"/>
    <xf numFmtId="0" fontId="98" fillId="0" borderId="0"/>
    <xf numFmtId="0" fontId="98" fillId="0" borderId="0"/>
    <xf numFmtId="0" fontId="2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9" fillId="0" borderId="0"/>
    <xf numFmtId="0" fontId="98" fillId="0" borderId="0"/>
    <xf numFmtId="0" fontId="2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9" fillId="0" borderId="0"/>
    <xf numFmtId="0" fontId="98" fillId="0" borderId="0"/>
    <xf numFmtId="0" fontId="98" fillId="0" borderId="0"/>
    <xf numFmtId="0" fontId="2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9" fillId="0" borderId="0"/>
    <xf numFmtId="0" fontId="2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9" fillId="0" borderId="0"/>
    <xf numFmtId="0" fontId="98" fillId="0" borderId="0"/>
    <xf numFmtId="0" fontId="29" fillId="0" borderId="0"/>
    <xf numFmtId="0" fontId="98" fillId="0" borderId="0"/>
    <xf numFmtId="0" fontId="98" fillId="0" borderId="0"/>
    <xf numFmtId="0" fontId="98" fillId="0" borderId="0"/>
    <xf numFmtId="0" fontId="29" fillId="0" borderId="0" applyNumberFormat="0" applyFill="0" applyBorder="0" applyAlignment="0" applyProtection="0"/>
    <xf numFmtId="0" fontId="29" fillId="0" borderId="0"/>
    <xf numFmtId="0" fontId="29" fillId="0" borderId="0"/>
    <xf numFmtId="0" fontId="29" fillId="0" borderId="0"/>
    <xf numFmtId="0" fontId="98" fillId="0" borderId="0"/>
    <xf numFmtId="0" fontId="29" fillId="0" borderId="0"/>
    <xf numFmtId="0" fontId="62" fillId="0" borderId="0" applyFill="0" applyProtection="0"/>
    <xf numFmtId="0" fontId="29" fillId="0" borderId="0"/>
    <xf numFmtId="0" fontId="29" fillId="0" borderId="0"/>
    <xf numFmtId="0" fontId="29" fillId="0" borderId="0"/>
    <xf numFmtId="0" fontId="29" fillId="0" borderId="0" applyNumberFormat="0" applyFill="0" applyBorder="0" applyAlignment="0" applyProtection="0"/>
    <xf numFmtId="0" fontId="29" fillId="0" borderId="0" applyNumberFormat="0" applyFill="0" applyBorder="0" applyAlignment="0" applyProtection="0"/>
    <xf numFmtId="0" fontId="61" fillId="0" borderId="0"/>
    <xf numFmtId="0" fontId="61" fillId="0" borderId="0"/>
    <xf numFmtId="0" fontId="61" fillId="0" borderId="0"/>
    <xf numFmtId="0" fontId="2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83" fillId="0" borderId="0"/>
    <xf numFmtId="0" fontId="98" fillId="0" borderId="0"/>
    <xf numFmtId="0" fontId="98" fillId="0" borderId="0"/>
    <xf numFmtId="0" fontId="98" fillId="0" borderId="0"/>
    <xf numFmtId="0" fontId="83" fillId="0" borderId="0"/>
    <xf numFmtId="0" fontId="98" fillId="0" borderId="0"/>
    <xf numFmtId="0" fontId="26" fillId="0" borderId="0"/>
    <xf numFmtId="0" fontId="29" fillId="0" borderId="0"/>
    <xf numFmtId="0" fontId="29" fillId="0" borderId="0"/>
    <xf numFmtId="0" fontId="26"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9" fillId="0" borderId="0" applyNumberFormat="0" applyFill="0" applyBorder="0" applyAlignment="0" applyProtection="0"/>
    <xf numFmtId="0" fontId="29" fillId="0" borderId="0" applyNumberFormat="0" applyFill="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6" fillId="0" borderId="0"/>
    <xf numFmtId="0" fontId="26" fillId="0" borderId="0"/>
    <xf numFmtId="0" fontId="26" fillId="0" borderId="0"/>
    <xf numFmtId="0" fontId="98" fillId="0" borderId="0"/>
    <xf numFmtId="0" fontId="98" fillId="0" borderId="0"/>
    <xf numFmtId="0" fontId="98" fillId="0" borderId="0"/>
    <xf numFmtId="0" fontId="26" fillId="0" borderId="0"/>
    <xf numFmtId="0" fontId="98" fillId="0" borderId="0"/>
    <xf numFmtId="0" fontId="98" fillId="0" borderId="0"/>
    <xf numFmtId="0" fontId="26" fillId="0" borderId="0"/>
    <xf numFmtId="0" fontId="98" fillId="0" borderId="0"/>
    <xf numFmtId="0" fontId="98" fillId="0" borderId="0"/>
    <xf numFmtId="0" fontId="26" fillId="0" borderId="0"/>
    <xf numFmtId="0" fontId="26" fillId="0" borderId="0"/>
    <xf numFmtId="0" fontId="26" fillId="0" borderId="0"/>
    <xf numFmtId="0" fontId="98" fillId="0" borderId="0"/>
    <xf numFmtId="0" fontId="26" fillId="0" borderId="0"/>
    <xf numFmtId="0" fontId="98" fillId="0" borderId="0"/>
    <xf numFmtId="0" fontId="98" fillId="0" borderId="0"/>
    <xf numFmtId="0" fontId="98" fillId="0" borderId="0"/>
    <xf numFmtId="0" fontId="98" fillId="0" borderId="0"/>
    <xf numFmtId="0" fontId="29" fillId="0" borderId="0" applyNumberFormat="0" applyFill="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9" fillId="0" borderId="0"/>
    <xf numFmtId="0" fontId="29" fillId="0" borderId="0" applyNumberFormat="0" applyFill="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9" fillId="0" borderId="0" applyNumberFormat="0" applyFill="0" applyBorder="0" applyAlignment="0" applyProtection="0"/>
    <xf numFmtId="0" fontId="98" fillId="0" borderId="0"/>
    <xf numFmtId="0" fontId="98" fillId="0" borderId="0"/>
    <xf numFmtId="0" fontId="26" fillId="0" borderId="0"/>
    <xf numFmtId="0" fontId="6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1"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98" fillId="0" borderId="0"/>
    <xf numFmtId="0" fontId="61" fillId="0" borderId="0"/>
    <xf numFmtId="0" fontId="61" fillId="0" borderId="0"/>
    <xf numFmtId="0" fontId="62" fillId="0" borderId="0" applyFill="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52" fillId="0" borderId="0" applyNumberFormat="0" applyFont="0" applyFill="0" applyBorder="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41"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2"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99" fillId="38" borderId="23"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9"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9"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2" fillId="0" borderId="0" applyFont="0" applyFill="0" applyBorder="0" applyAlignment="0" applyProtection="0"/>
    <xf numFmtId="9" fontId="41" fillId="0" borderId="0" applyFont="0" applyFill="0" applyBorder="0" applyAlignment="0" applyProtection="0"/>
    <xf numFmtId="9" fontId="22" fillId="0" borderId="0" applyFont="0" applyFill="0" applyBorder="0" applyAlignment="0" applyProtection="0"/>
    <xf numFmtId="9" fontId="29" fillId="0" borderId="0" applyNumberFormat="0" applyFont="0" applyFill="0" applyBorder="0" applyAlignment="0" applyProtection="0"/>
    <xf numFmtId="0" fontId="32" fillId="5" borderId="3"/>
    <xf numFmtId="0" fontId="32" fillId="5" borderId="3"/>
    <xf numFmtId="0" fontId="32" fillId="5" borderId="3"/>
    <xf numFmtId="0" fontId="49" fillId="5" borderId="0">
      <alignment horizontal="right"/>
    </xf>
    <xf numFmtId="0" fontId="63" fillId="8" borderId="0">
      <alignment horizontal="center"/>
    </xf>
    <xf numFmtId="0" fontId="47" fillId="9" borderId="3">
      <alignment horizontal="left" vertical="top" wrapText="1"/>
    </xf>
    <xf numFmtId="0" fontId="64" fillId="9" borderId="11">
      <alignment horizontal="left" vertical="top" wrapText="1"/>
    </xf>
    <xf numFmtId="0" fontId="47" fillId="9" borderId="12">
      <alignment horizontal="left" vertical="top" wrapText="1"/>
    </xf>
    <xf numFmtId="0" fontId="47" fillId="9" borderId="11">
      <alignment horizontal="left" vertical="top"/>
    </xf>
    <xf numFmtId="0" fontId="32" fillId="0" borderId="0"/>
    <xf numFmtId="0" fontId="53" fillId="0" borderId="0"/>
    <xf numFmtId="0" fontId="57" fillId="11" borderId="0">
      <alignment horizontal="left"/>
    </xf>
    <xf numFmtId="0" fontId="60" fillId="11" borderId="0">
      <alignment horizontal="left" wrapText="1"/>
    </xf>
    <xf numFmtId="0" fontId="57" fillId="11" borderId="0">
      <alignment horizontal="left"/>
    </xf>
    <xf numFmtId="0" fontId="65" fillId="0" borderId="13"/>
    <xf numFmtId="0" fontId="66" fillId="0" borderId="0"/>
    <xf numFmtId="0" fontId="48" fillId="5" borderId="0">
      <alignment horizontal="center"/>
    </xf>
    <xf numFmtId="0" fontId="67" fillId="5" borderId="0"/>
    <xf numFmtId="0" fontId="57" fillId="11" borderId="0">
      <alignment horizontal="left"/>
    </xf>
    <xf numFmtId="0" fontId="101" fillId="0" borderId="24" applyNumberFormat="0" applyFill="0" applyAlignment="0" applyProtection="0"/>
    <xf numFmtId="165" fontId="53" fillId="0" borderId="0" applyFont="0" applyFill="0" applyBorder="0" applyAlignment="0" applyProtection="0"/>
    <xf numFmtId="167" fontId="53" fillId="0" borderId="0" applyFont="0" applyFill="0" applyBorder="0" applyAlignment="0" applyProtection="0"/>
    <xf numFmtId="164" fontId="53" fillId="0" borderId="0" applyFont="0" applyFill="0" applyBorder="0" applyAlignment="0" applyProtection="0"/>
    <xf numFmtId="166" fontId="53" fillId="0" borderId="0" applyFont="0" applyFill="0" applyBorder="0" applyAlignment="0" applyProtection="0"/>
    <xf numFmtId="164" fontId="53" fillId="0" borderId="0" applyFont="0" applyFill="0" applyBorder="0" applyAlignment="0" applyProtection="0"/>
    <xf numFmtId="166" fontId="53" fillId="0" borderId="0" applyFont="0" applyFill="0" applyBorder="0" applyAlignment="0" applyProtection="0"/>
    <xf numFmtId="0" fontId="100" fillId="0" borderId="0" applyNumberFormat="0" applyFill="0" applyBorder="0" applyAlignment="0" applyProtection="0"/>
    <xf numFmtId="0" fontId="68" fillId="0" borderId="0"/>
    <xf numFmtId="0" fontId="20" fillId="0" borderId="0"/>
    <xf numFmtId="0" fontId="19" fillId="0" borderId="0"/>
    <xf numFmtId="0" fontId="19" fillId="0" borderId="0"/>
    <xf numFmtId="0" fontId="19" fillId="0" borderId="0"/>
    <xf numFmtId="0" fontId="19" fillId="0" borderId="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4" fillId="0" borderId="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9" fontId="128" fillId="0" borderId="0" applyFont="0" applyFill="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64" borderId="0" applyNumberFormat="0" applyBorder="0" applyAlignment="0" applyProtection="0"/>
    <xf numFmtId="0" fontId="26" fillId="59" borderId="0" applyNumberFormat="0" applyBorder="0" applyAlignment="0" applyProtection="0"/>
    <xf numFmtId="0" fontId="26" fillId="62" borderId="0" applyNumberFormat="0" applyBorder="0" applyAlignment="0" applyProtection="0"/>
    <xf numFmtId="0" fontId="26" fillId="65" borderId="0" applyNumberFormat="0" applyBorder="0" applyAlignment="0" applyProtection="0"/>
    <xf numFmtId="0" fontId="131" fillId="66" borderId="0" applyNumberFormat="0" applyBorder="0" applyAlignment="0" applyProtection="0"/>
    <xf numFmtId="0" fontId="131" fillId="63" borderId="0" applyNumberFormat="0" applyBorder="0" applyAlignment="0" applyProtection="0"/>
    <xf numFmtId="0" fontId="131" fillId="64" borderId="0" applyNumberFormat="0" applyBorder="0" applyAlignment="0" applyProtection="0"/>
    <xf numFmtId="0" fontId="131" fillId="67" borderId="0" applyNumberFormat="0" applyBorder="0" applyAlignment="0" applyProtection="0"/>
    <xf numFmtId="0" fontId="131" fillId="68" borderId="0" applyNumberFormat="0" applyBorder="0" applyAlignment="0" applyProtection="0"/>
    <xf numFmtId="0" fontId="131" fillId="69" borderId="0" applyNumberFormat="0" applyBorder="0" applyAlignment="0" applyProtection="0"/>
    <xf numFmtId="0" fontId="131" fillId="70" borderId="0" applyNumberFormat="0" applyBorder="0" applyAlignment="0" applyProtection="0"/>
    <xf numFmtId="0" fontId="131" fillId="71" borderId="0" applyNumberFormat="0" applyBorder="0" applyAlignment="0" applyProtection="0"/>
    <xf numFmtId="0" fontId="131" fillId="72" borderId="0" applyNumberFormat="0" applyBorder="0" applyAlignment="0" applyProtection="0"/>
    <xf numFmtId="0" fontId="131" fillId="67" borderId="0" applyNumberFormat="0" applyBorder="0" applyAlignment="0" applyProtection="0"/>
    <xf numFmtId="0" fontId="131" fillId="68" borderId="0" applyNumberFormat="0" applyBorder="0" applyAlignment="0" applyProtection="0"/>
    <xf numFmtId="0" fontId="131" fillId="73" borderId="0" applyNumberFormat="0" applyBorder="0" applyAlignment="0" applyProtection="0"/>
    <xf numFmtId="0" fontId="132" fillId="57" borderId="0" applyNumberFormat="0" applyBorder="0" applyAlignment="0" applyProtection="0"/>
    <xf numFmtId="0" fontId="133" fillId="74" borderId="29" applyNumberFormat="0" applyAlignment="0" applyProtection="0"/>
    <xf numFmtId="0" fontId="134" fillId="0" borderId="30" applyNumberFormat="0" applyAlignment="0" applyProtection="0"/>
    <xf numFmtId="0" fontId="135" fillId="0" borderId="26">
      <alignment horizontal="left" vertical="top" indent="1"/>
    </xf>
    <xf numFmtId="0" fontId="136" fillId="0" borderId="26">
      <alignment horizontal="left" vertical="top" indent="1"/>
    </xf>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0" fontId="137" fillId="0" borderId="0" applyNumberFormat="0" applyFill="0" applyBorder="0" applyAlignment="0" applyProtection="0"/>
    <xf numFmtId="0" fontId="138" fillId="58" borderId="0" applyNumberFormat="0" applyBorder="0" applyAlignment="0" applyProtection="0"/>
    <xf numFmtId="0" fontId="139" fillId="0" borderId="31"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1" fillId="0" borderId="0" applyNumberFormat="0" applyFill="0" applyBorder="0" applyAlignment="0" applyProtection="0"/>
    <xf numFmtId="0" fontId="98" fillId="42" borderId="22" applyNumberFormat="0" applyFont="0" applyAlignment="0" applyProtection="0"/>
    <xf numFmtId="0" fontId="98" fillId="42" borderId="22" applyNumberFormat="0" applyFont="0" applyAlignment="0" applyProtection="0"/>
    <xf numFmtId="0" fontId="142" fillId="61" borderId="29" applyNumberFormat="0" applyAlignment="0" applyProtection="0"/>
    <xf numFmtId="0" fontId="32" fillId="5" borderId="5">
      <alignment wrapText="1"/>
    </xf>
    <xf numFmtId="0" fontId="32" fillId="5" borderId="5">
      <alignment wrapText="1"/>
    </xf>
    <xf numFmtId="0" fontId="32" fillId="5" borderId="5">
      <alignment wrapText="1"/>
    </xf>
    <xf numFmtId="0" fontId="32" fillId="5" borderId="5">
      <alignment wrapText="1"/>
    </xf>
    <xf numFmtId="0" fontId="32" fillId="5" borderId="5">
      <alignment wrapText="1"/>
    </xf>
    <xf numFmtId="0" fontId="132" fillId="0" borderId="34" applyNumberFormat="0" applyFill="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98" fillId="0" borderId="0"/>
    <xf numFmtId="0" fontId="144" fillId="0" borderId="0"/>
    <xf numFmtId="0" fontId="14" fillId="0" borderId="0"/>
    <xf numFmtId="0" fontId="145" fillId="0" borderId="0"/>
    <xf numFmtId="0" fontId="14" fillId="0" borderId="0"/>
    <xf numFmtId="0" fontId="145" fillId="0" borderId="0"/>
    <xf numFmtId="0" fontId="14"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 fillId="0" borderId="0"/>
    <xf numFmtId="0" fontId="145" fillId="0" borderId="0"/>
    <xf numFmtId="0" fontId="145" fillId="0" borderId="0"/>
    <xf numFmtId="0" fontId="145" fillId="0" borderId="0"/>
    <xf numFmtId="0" fontId="14" fillId="0" borderId="0"/>
    <xf numFmtId="0" fontId="14" fillId="0" borderId="0"/>
    <xf numFmtId="0" fontId="14" fillId="0" borderId="0"/>
    <xf numFmtId="0" fontId="145" fillId="0" borderId="0"/>
    <xf numFmtId="0" fontId="29" fillId="75" borderId="35" applyNumberFormat="0" applyAlignment="0" applyProtection="0"/>
    <xf numFmtId="0" fontId="146" fillId="74" borderId="36"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0" fontId="147" fillId="0" borderId="0" applyNumberFormat="0" applyFill="0" applyBorder="0" applyAlignment="0" applyProtection="0"/>
    <xf numFmtId="172" fontId="143" fillId="0" borderId="0" applyFont="0" applyFill="0" applyBorder="0" applyAlignment="0" applyProtection="0"/>
    <xf numFmtId="0" fontId="145" fillId="42" borderId="22" applyNumberFormat="0" applyFont="0" applyAlignment="0" applyProtection="0"/>
    <xf numFmtId="0" fontId="148" fillId="0" borderId="0" applyNumberFormat="0" applyFill="0" applyBorder="0" applyAlignment="0" applyProtection="0"/>
    <xf numFmtId="0" fontId="29" fillId="0" borderId="0"/>
    <xf numFmtId="9" fontId="14" fillId="0" borderId="0" applyFont="0" applyFill="0" applyBorder="0" applyAlignment="0" applyProtection="0"/>
    <xf numFmtId="167" fontId="14" fillId="0" borderId="0" applyFont="0" applyFill="0" applyBorder="0" applyAlignment="0" applyProtection="0"/>
    <xf numFmtId="0" fontId="116" fillId="0" borderId="0" applyNumberFormat="0" applyFill="0" applyBorder="0" applyAlignment="0" applyProtection="0"/>
    <xf numFmtId="0" fontId="14" fillId="0" borderId="0"/>
    <xf numFmtId="0" fontId="14" fillId="0" borderId="0"/>
    <xf numFmtId="43" fontId="14" fillId="0" borderId="0" applyFont="0" applyFill="0" applyBorder="0" applyAlignment="0" applyProtection="0"/>
    <xf numFmtId="0" fontId="52" fillId="0" borderId="0" applyNumberFormat="0" applyFont="0" applyFill="0" applyBorder="0" applyAlignment="0" applyProtection="0"/>
    <xf numFmtId="0" fontId="14" fillId="0" borderId="0"/>
    <xf numFmtId="0" fontId="128" fillId="0" borderId="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9" fillId="7" borderId="0"/>
    <xf numFmtId="0" fontId="116" fillId="0" borderId="0" applyNumberFormat="0" applyFill="0" applyBorder="0" applyAlignment="0" applyProtection="0"/>
    <xf numFmtId="0" fontId="98" fillId="0" borderId="0"/>
    <xf numFmtId="0" fontId="14" fillId="0" borderId="0"/>
    <xf numFmtId="0" fontId="116" fillId="0" borderId="0" applyNumberFormat="0" applyFill="0" applyBorder="0" applyAlignment="0" applyProtection="0"/>
    <xf numFmtId="0" fontId="29" fillId="7" borderId="0"/>
    <xf numFmtId="0" fontId="26" fillId="82" borderId="0" applyNumberFormat="0" applyBorder="0" applyAlignment="0" applyProtection="0"/>
    <xf numFmtId="0" fontId="26" fillId="83" borderId="0" applyNumberFormat="0" applyBorder="0" applyAlignment="0" applyProtection="0"/>
    <xf numFmtId="0" fontId="26" fillId="10" borderId="0" applyNumberFormat="0" applyBorder="0" applyAlignment="0" applyProtection="0"/>
    <xf numFmtId="0" fontId="26" fillId="84" borderId="0" applyNumberFormat="0" applyBorder="0" applyAlignment="0" applyProtection="0"/>
    <xf numFmtId="0" fontId="26" fillId="85" borderId="0" applyNumberFormat="0" applyBorder="0" applyAlignment="0" applyProtection="0"/>
    <xf numFmtId="0" fontId="26" fillId="10" borderId="0" applyNumberFormat="0" applyBorder="0" applyAlignment="0" applyProtection="0"/>
    <xf numFmtId="0" fontId="22" fillId="82" borderId="0" applyNumberFormat="0" applyBorder="0" applyAlignment="0" applyProtection="0"/>
    <xf numFmtId="0" fontId="22" fillId="82" borderId="0" applyNumberFormat="0" applyBorder="0" applyAlignment="0" applyProtection="0"/>
    <xf numFmtId="0" fontId="22" fillId="82" borderId="0" applyNumberFormat="0" applyBorder="0" applyAlignment="0" applyProtection="0"/>
    <xf numFmtId="0" fontId="22" fillId="83" borderId="0" applyNumberFormat="0" applyBorder="0" applyAlignment="0" applyProtection="0"/>
    <xf numFmtId="0" fontId="22" fillId="83" borderId="0" applyNumberFormat="0" applyBorder="0" applyAlignment="0" applyProtection="0"/>
    <xf numFmtId="0" fontId="22" fillId="8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84" borderId="0" applyNumberFormat="0" applyBorder="0" applyAlignment="0" applyProtection="0"/>
    <xf numFmtId="0" fontId="22" fillId="84" borderId="0" applyNumberFormat="0" applyBorder="0" applyAlignment="0" applyProtection="0"/>
    <xf numFmtId="0" fontId="22" fillId="84" borderId="0" applyNumberFormat="0" applyBorder="0" applyAlignment="0" applyProtection="0"/>
    <xf numFmtId="0" fontId="22" fillId="85" borderId="0" applyNumberFormat="0" applyBorder="0" applyAlignment="0" applyProtection="0"/>
    <xf numFmtId="0" fontId="22" fillId="85" borderId="0" applyNumberFormat="0" applyBorder="0" applyAlignment="0" applyProtection="0"/>
    <xf numFmtId="0" fontId="22" fillId="8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84" fillId="82" borderId="0" applyNumberFormat="0" applyBorder="0" applyAlignment="0" applyProtection="0"/>
    <xf numFmtId="0" fontId="184" fillId="83" borderId="0" applyNumberFormat="0" applyBorder="0" applyAlignment="0" applyProtection="0"/>
    <xf numFmtId="0" fontId="184" fillId="10" borderId="0" applyNumberFormat="0" applyBorder="0" applyAlignment="0" applyProtection="0"/>
    <xf numFmtId="0" fontId="184" fillId="84" borderId="0" applyNumberFormat="0" applyBorder="0" applyAlignment="0" applyProtection="0"/>
    <xf numFmtId="0" fontId="184" fillId="85" borderId="0" applyNumberFormat="0" applyBorder="0" applyAlignment="0" applyProtection="0"/>
    <xf numFmtId="0" fontId="184" fillId="10" borderId="0" applyNumberFormat="0" applyBorder="0" applyAlignment="0" applyProtection="0"/>
    <xf numFmtId="0" fontId="26" fillId="85" borderId="0" applyNumberFormat="0" applyBorder="0" applyAlignment="0" applyProtection="0"/>
    <xf numFmtId="0" fontId="26" fillId="83" borderId="0" applyNumberFormat="0" applyBorder="0" applyAlignment="0" applyProtection="0"/>
    <xf numFmtId="0" fontId="26" fillId="86" borderId="0" applyNumberFormat="0" applyBorder="0" applyAlignment="0" applyProtection="0"/>
    <xf numFmtId="0" fontId="26" fillId="87" borderId="0" applyNumberFormat="0" applyBorder="0" applyAlignment="0" applyProtection="0"/>
    <xf numFmtId="0" fontId="26" fillId="85" borderId="0" applyNumberFormat="0" applyBorder="0" applyAlignment="0" applyProtection="0"/>
    <xf numFmtId="0" fontId="26" fillId="10" borderId="0" applyNumberFormat="0" applyBorder="0" applyAlignment="0" applyProtection="0"/>
    <xf numFmtId="0" fontId="22" fillId="85" borderId="0" applyNumberFormat="0" applyBorder="0" applyAlignment="0" applyProtection="0"/>
    <xf numFmtId="0" fontId="22" fillId="85" borderId="0" applyNumberFormat="0" applyBorder="0" applyAlignment="0" applyProtection="0"/>
    <xf numFmtId="0" fontId="22" fillId="85" borderId="0" applyNumberFormat="0" applyBorder="0" applyAlignment="0" applyProtection="0"/>
    <xf numFmtId="0" fontId="22" fillId="83" borderId="0" applyNumberFormat="0" applyBorder="0" applyAlignment="0" applyProtection="0"/>
    <xf numFmtId="0" fontId="22" fillId="83" borderId="0" applyNumberFormat="0" applyBorder="0" applyAlignment="0" applyProtection="0"/>
    <xf numFmtId="0" fontId="22" fillId="83" borderId="0" applyNumberFormat="0" applyBorder="0" applyAlignment="0" applyProtection="0"/>
    <xf numFmtId="0" fontId="22" fillId="86" borderId="0" applyNumberFormat="0" applyBorder="0" applyAlignment="0" applyProtection="0"/>
    <xf numFmtId="0" fontId="22" fillId="86" borderId="0" applyNumberFormat="0" applyBorder="0" applyAlignment="0" applyProtection="0"/>
    <xf numFmtId="0" fontId="22" fillId="86" borderId="0" applyNumberFormat="0" applyBorder="0" applyAlignment="0" applyProtection="0"/>
    <xf numFmtId="0" fontId="22" fillId="87" borderId="0" applyNumberFormat="0" applyBorder="0" applyAlignment="0" applyProtection="0"/>
    <xf numFmtId="0" fontId="22" fillId="87" borderId="0" applyNumberFormat="0" applyBorder="0" applyAlignment="0" applyProtection="0"/>
    <xf numFmtId="0" fontId="22" fillId="87" borderId="0" applyNumberFormat="0" applyBorder="0" applyAlignment="0" applyProtection="0"/>
    <xf numFmtId="0" fontId="22" fillId="85" borderId="0" applyNumberFormat="0" applyBorder="0" applyAlignment="0" applyProtection="0"/>
    <xf numFmtId="0" fontId="22" fillId="85" borderId="0" applyNumberFormat="0" applyBorder="0" applyAlignment="0" applyProtection="0"/>
    <xf numFmtId="0" fontId="22" fillId="8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84" fillId="85" borderId="0" applyNumberFormat="0" applyBorder="0" applyAlignment="0" applyProtection="0"/>
    <xf numFmtId="0" fontId="184" fillId="83" borderId="0" applyNumberFormat="0" applyBorder="0" applyAlignment="0" applyProtection="0"/>
    <xf numFmtId="0" fontId="184" fillId="86" borderId="0" applyNumberFormat="0" applyBorder="0" applyAlignment="0" applyProtection="0"/>
    <xf numFmtId="0" fontId="184" fillId="87" borderId="0" applyNumberFormat="0" applyBorder="0" applyAlignment="0" applyProtection="0"/>
    <xf numFmtId="0" fontId="184" fillId="85" borderId="0" applyNumberFormat="0" applyBorder="0" applyAlignment="0" applyProtection="0"/>
    <xf numFmtId="0" fontId="184" fillId="10" borderId="0" applyNumberFormat="0" applyBorder="0" applyAlignment="0" applyProtection="0"/>
    <xf numFmtId="0" fontId="131" fillId="85" borderId="0" applyNumberFormat="0" applyBorder="0" applyAlignment="0" applyProtection="0"/>
    <xf numFmtId="0" fontId="131" fillId="88" borderId="0" applyNumberFormat="0" applyBorder="0" applyAlignment="0" applyProtection="0"/>
    <xf numFmtId="0" fontId="131" fillId="89" borderId="0" applyNumberFormat="0" applyBorder="0" applyAlignment="0" applyProtection="0"/>
    <xf numFmtId="0" fontId="131" fillId="87" borderId="0" applyNumberFormat="0" applyBorder="0" applyAlignment="0" applyProtection="0"/>
    <xf numFmtId="0" fontId="131" fillId="85" borderId="0" applyNumberFormat="0" applyBorder="0" applyAlignment="0" applyProtection="0"/>
    <xf numFmtId="0" fontId="131" fillId="83" borderId="0" applyNumberFormat="0" applyBorder="0" applyAlignment="0" applyProtection="0"/>
    <xf numFmtId="0" fontId="185" fillId="85" borderId="0" applyNumberFormat="0" applyBorder="0" applyAlignment="0" applyProtection="0"/>
    <xf numFmtId="0" fontId="185" fillId="85" borderId="0" applyNumberFormat="0" applyBorder="0" applyAlignment="0" applyProtection="0"/>
    <xf numFmtId="0" fontId="185" fillId="85" borderId="0" applyNumberFormat="0" applyBorder="0" applyAlignment="0" applyProtection="0"/>
    <xf numFmtId="0" fontId="185" fillId="88" borderId="0" applyNumberFormat="0" applyBorder="0" applyAlignment="0" applyProtection="0"/>
    <xf numFmtId="0" fontId="185" fillId="88" borderId="0" applyNumberFormat="0" applyBorder="0" applyAlignment="0" applyProtection="0"/>
    <xf numFmtId="0" fontId="185" fillId="88" borderId="0" applyNumberFormat="0" applyBorder="0" applyAlignment="0" applyProtection="0"/>
    <xf numFmtId="0" fontId="185" fillId="89" borderId="0" applyNumberFormat="0" applyBorder="0" applyAlignment="0" applyProtection="0"/>
    <xf numFmtId="0" fontId="185" fillId="89" borderId="0" applyNumberFormat="0" applyBorder="0" applyAlignment="0" applyProtection="0"/>
    <xf numFmtId="0" fontId="185" fillId="89" borderId="0" applyNumberFormat="0" applyBorder="0" applyAlignment="0" applyProtection="0"/>
    <xf numFmtId="0" fontId="185" fillId="87" borderId="0" applyNumberFormat="0" applyBorder="0" applyAlignment="0" applyProtection="0"/>
    <xf numFmtId="0" fontId="185" fillId="87" borderId="0" applyNumberFormat="0" applyBorder="0" applyAlignment="0" applyProtection="0"/>
    <xf numFmtId="0" fontId="185" fillId="87" borderId="0" applyNumberFormat="0" applyBorder="0" applyAlignment="0" applyProtection="0"/>
    <xf numFmtId="0" fontId="185" fillId="85" borderId="0" applyNumberFormat="0" applyBorder="0" applyAlignment="0" applyProtection="0"/>
    <xf numFmtId="0" fontId="185" fillId="85" borderId="0" applyNumberFormat="0" applyBorder="0" applyAlignment="0" applyProtection="0"/>
    <xf numFmtId="0" fontId="185" fillId="85" borderId="0" applyNumberFormat="0" applyBorder="0" applyAlignment="0" applyProtection="0"/>
    <xf numFmtId="0" fontId="185" fillId="83" borderId="0" applyNumberFormat="0" applyBorder="0" applyAlignment="0" applyProtection="0"/>
    <xf numFmtId="0" fontId="185" fillId="83" borderId="0" applyNumberFormat="0" applyBorder="0" applyAlignment="0" applyProtection="0"/>
    <xf numFmtId="0" fontId="185" fillId="83" borderId="0" applyNumberFormat="0" applyBorder="0" applyAlignment="0" applyProtection="0"/>
    <xf numFmtId="0" fontId="186" fillId="85" borderId="0" applyNumberFormat="0" applyBorder="0" applyAlignment="0" applyProtection="0"/>
    <xf numFmtId="0" fontId="186" fillId="88" borderId="0" applyNumberFormat="0" applyBorder="0" applyAlignment="0" applyProtection="0"/>
    <xf numFmtId="0" fontId="186" fillId="89" borderId="0" applyNumberFormat="0" applyBorder="0" applyAlignment="0" applyProtection="0"/>
    <xf numFmtId="0" fontId="186" fillId="87" borderId="0" applyNumberFormat="0" applyBorder="0" applyAlignment="0" applyProtection="0"/>
    <xf numFmtId="0" fontId="186" fillId="85" borderId="0" applyNumberFormat="0" applyBorder="0" applyAlignment="0" applyProtection="0"/>
    <xf numFmtId="0" fontId="186" fillId="83" borderId="0" applyNumberFormat="0" applyBorder="0" applyAlignment="0" applyProtection="0"/>
    <xf numFmtId="0" fontId="185" fillId="90" borderId="0" applyNumberFormat="0" applyBorder="0" applyAlignment="0" applyProtection="0"/>
    <xf numFmtId="0" fontId="185" fillId="90" borderId="0" applyNumberFormat="0" applyBorder="0" applyAlignment="0" applyProtection="0"/>
    <xf numFmtId="0" fontId="185" fillId="90" borderId="0" applyNumberFormat="0" applyBorder="0" applyAlignment="0" applyProtection="0"/>
    <xf numFmtId="0" fontId="185" fillId="88" borderId="0" applyNumberFormat="0" applyBorder="0" applyAlignment="0" applyProtection="0"/>
    <xf numFmtId="0" fontId="185" fillId="88" borderId="0" applyNumberFormat="0" applyBorder="0" applyAlignment="0" applyProtection="0"/>
    <xf numFmtId="0" fontId="185" fillId="88" borderId="0" applyNumberFormat="0" applyBorder="0" applyAlignment="0" applyProtection="0"/>
    <xf numFmtId="0" fontId="185" fillId="89" borderId="0" applyNumberFormat="0" applyBorder="0" applyAlignment="0" applyProtection="0"/>
    <xf numFmtId="0" fontId="185" fillId="89" borderId="0" applyNumberFormat="0" applyBorder="0" applyAlignment="0" applyProtection="0"/>
    <xf numFmtId="0" fontId="185" fillId="89" borderId="0" applyNumberFormat="0" applyBorder="0" applyAlignment="0" applyProtection="0"/>
    <xf numFmtId="0" fontId="185" fillId="91" borderId="0" applyNumberFormat="0" applyBorder="0" applyAlignment="0" applyProtection="0"/>
    <xf numFmtId="0" fontId="185" fillId="91" borderId="0" applyNumberFormat="0" applyBorder="0" applyAlignment="0" applyProtection="0"/>
    <xf numFmtId="0" fontId="185" fillId="91" borderId="0" applyNumberFormat="0" applyBorder="0" applyAlignment="0" applyProtection="0"/>
    <xf numFmtId="0" fontId="185" fillId="92" borderId="0" applyNumberFormat="0" applyBorder="0" applyAlignment="0" applyProtection="0"/>
    <xf numFmtId="0" fontId="185" fillId="92" borderId="0" applyNumberFormat="0" applyBorder="0" applyAlignment="0" applyProtection="0"/>
    <xf numFmtId="0" fontId="185" fillId="92" borderId="0" applyNumberFormat="0" applyBorder="0" applyAlignment="0" applyProtection="0"/>
    <xf numFmtId="0" fontId="185" fillId="93" borderId="0" applyNumberFormat="0" applyBorder="0" applyAlignment="0" applyProtection="0"/>
    <xf numFmtId="0" fontId="185" fillId="93" borderId="0" applyNumberFormat="0" applyBorder="0" applyAlignment="0" applyProtection="0"/>
    <xf numFmtId="0" fontId="185" fillId="93" borderId="0" applyNumberFormat="0" applyBorder="0" applyAlignment="0" applyProtection="0"/>
    <xf numFmtId="0" fontId="131" fillId="90" borderId="0" applyNumberFormat="0" applyBorder="0" applyAlignment="0" applyProtection="0"/>
    <xf numFmtId="0" fontId="131" fillId="88" borderId="0" applyNumberFormat="0" applyBorder="0" applyAlignment="0" applyProtection="0"/>
    <xf numFmtId="0" fontId="131" fillId="89" borderId="0" applyNumberFormat="0" applyBorder="0" applyAlignment="0" applyProtection="0"/>
    <xf numFmtId="0" fontId="131" fillId="91" borderId="0" applyNumberFormat="0" applyBorder="0" applyAlignment="0" applyProtection="0"/>
    <xf numFmtId="0" fontId="131" fillId="92" borderId="0" applyNumberFormat="0" applyBorder="0" applyAlignment="0" applyProtection="0"/>
    <xf numFmtId="0" fontId="131" fillId="93" borderId="0" applyNumberFormat="0" applyBorder="0" applyAlignment="0" applyProtection="0"/>
    <xf numFmtId="0" fontId="53" fillId="0" borderId="5">
      <alignment horizontal="center" vertical="center"/>
    </xf>
    <xf numFmtId="0" fontId="187" fillId="94" borderId="0" applyNumberFormat="0" applyBorder="0" applyAlignment="0" applyProtection="0"/>
    <xf numFmtId="0" fontId="187" fillId="94" borderId="0" applyNumberFormat="0" applyBorder="0" applyAlignment="0" applyProtection="0"/>
    <xf numFmtId="0" fontId="187" fillId="94" borderId="0" applyNumberFormat="0" applyBorder="0" applyAlignment="0" applyProtection="0"/>
    <xf numFmtId="176" fontId="188" fillId="0" borderId="0">
      <alignment vertical="top"/>
    </xf>
    <xf numFmtId="0" fontId="189" fillId="95" borderId="29" applyNumberFormat="0" applyAlignment="0" applyProtection="0"/>
    <xf numFmtId="0" fontId="189" fillId="95" borderId="29" applyNumberFormat="0" applyAlignment="0" applyProtection="0"/>
    <xf numFmtId="0" fontId="189" fillId="95" borderId="29" applyNumberFormat="0" applyAlignment="0" applyProtection="0"/>
    <xf numFmtId="0" fontId="190" fillId="96" borderId="30" applyNumberFormat="0" applyAlignment="0" applyProtection="0"/>
    <xf numFmtId="0" fontId="190" fillId="96" borderId="30" applyNumberFormat="0" applyAlignment="0" applyProtection="0"/>
    <xf numFmtId="0" fontId="190" fillId="96" borderId="30" applyNumberFormat="0" applyAlignment="0" applyProtection="0"/>
    <xf numFmtId="179" fontId="53" fillId="0" borderId="0" applyFont="0" applyFill="0" applyBorder="0" applyProtection="0">
      <alignment horizontal="right" vertical="top"/>
    </xf>
    <xf numFmtId="1" fontId="191" fillId="0" borderId="0">
      <alignment vertical="top"/>
    </xf>
    <xf numFmtId="180" fontId="29" fillId="0" borderId="0" applyFont="0" applyFill="0" applyBorder="0" applyAlignment="0" applyProtection="0"/>
    <xf numFmtId="3" fontId="191" fillId="0" borderId="0" applyFill="0" applyBorder="0">
      <alignment horizontal="right" vertical="top"/>
    </xf>
    <xf numFmtId="181" fontId="191" fillId="0" borderId="0" applyFill="0" applyBorder="0">
      <alignment horizontal="right" vertical="top"/>
    </xf>
    <xf numFmtId="3" fontId="191" fillId="0" borderId="0" applyFill="0" applyBorder="0">
      <alignment horizontal="right" vertical="top"/>
    </xf>
    <xf numFmtId="182" fontId="188" fillId="0" borderId="0" applyFont="0" applyFill="0" applyBorder="0">
      <alignment horizontal="right" vertical="top"/>
    </xf>
    <xf numFmtId="183" fontId="161" fillId="0" borderId="0" applyFont="0" applyFill="0" applyBorder="0" applyAlignment="0" applyProtection="0">
      <alignment horizontal="right" vertical="top"/>
    </xf>
    <xf numFmtId="181" fontId="191" fillId="0" borderId="0">
      <alignment horizontal="right" vertical="top"/>
    </xf>
    <xf numFmtId="3" fontId="29" fillId="0" borderId="0" applyFont="0" applyFill="0" applyBorder="0" applyAlignment="0" applyProtection="0"/>
    <xf numFmtId="184" fontId="29" fillId="0" borderId="0" applyFont="0" applyFill="0" applyBorder="0" applyAlignment="0" applyProtection="0"/>
    <xf numFmtId="0" fontId="29" fillId="0" borderId="0" applyFont="0" applyFill="0" applyBorder="0" applyAlignment="0" applyProtection="0"/>
    <xf numFmtId="170" fontId="53" fillId="0" borderId="0" applyBorder="0"/>
    <xf numFmtId="170" fontId="53" fillId="0" borderId="40"/>
    <xf numFmtId="0" fontId="29" fillId="7" borderId="26"/>
    <xf numFmtId="0" fontId="29" fillId="7" borderId="26"/>
    <xf numFmtId="185" fontId="192" fillId="0" borderId="0" applyFon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2" fontId="29" fillId="0" borderId="0" applyFont="0" applyFill="0" applyBorder="0" applyAlignment="0" applyProtection="0"/>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26" fillId="5" borderId="0">
      <alignment horizontal="left"/>
    </xf>
    <xf numFmtId="0" fontId="194" fillId="85" borderId="0" applyNumberFormat="0" applyBorder="0" applyAlignment="0" applyProtection="0"/>
    <xf numFmtId="0" fontId="194" fillId="85" borderId="0" applyNumberFormat="0" applyBorder="0" applyAlignment="0" applyProtection="0"/>
    <xf numFmtId="0" fontId="194" fillId="85" borderId="0" applyNumberFormat="0" applyBorder="0" applyAlignment="0" applyProtection="0"/>
    <xf numFmtId="38" fontId="32" fillId="5" borderId="0" applyNumberFormat="0" applyBorder="0" applyAlignment="0" applyProtection="0"/>
    <xf numFmtId="0" fontId="154" fillId="0" borderId="45" applyNumberFormat="0" applyAlignment="0" applyProtection="0">
      <alignment horizontal="left" vertical="center"/>
    </xf>
    <xf numFmtId="0" fontId="154" fillId="0" borderId="5">
      <alignment horizontal="left" vertical="center"/>
    </xf>
    <xf numFmtId="0" fontId="195" fillId="0" borderId="46" applyNumberFormat="0" applyFill="0" applyAlignment="0" applyProtection="0"/>
    <xf numFmtId="0" fontId="195" fillId="0" borderId="46" applyNumberFormat="0" applyFill="0" applyAlignment="0" applyProtection="0"/>
    <xf numFmtId="0" fontId="195" fillId="0" borderId="46" applyNumberFormat="0" applyFill="0" applyAlignment="0" applyProtection="0"/>
    <xf numFmtId="0" fontId="196" fillId="0" borderId="47" applyNumberFormat="0" applyFill="0" applyAlignment="0" applyProtection="0"/>
    <xf numFmtId="0" fontId="196" fillId="0" borderId="47" applyNumberFormat="0" applyFill="0" applyAlignment="0" applyProtection="0"/>
    <xf numFmtId="0" fontId="196" fillId="0" borderId="47" applyNumberFormat="0" applyFill="0" applyAlignment="0" applyProtection="0"/>
    <xf numFmtId="0" fontId="197" fillId="0" borderId="48" applyNumberFormat="0" applyFill="0" applyAlignment="0" applyProtection="0"/>
    <xf numFmtId="0" fontId="197" fillId="0" borderId="48" applyNumberFormat="0" applyFill="0" applyAlignment="0" applyProtection="0"/>
    <xf numFmtId="0" fontId="197" fillId="0" borderId="48" applyNumberFormat="0" applyFill="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186" fontId="161" fillId="0" borderId="0">
      <protection locked="0"/>
    </xf>
    <xf numFmtId="186" fontId="161" fillId="0" borderId="0">
      <protection locked="0"/>
    </xf>
    <xf numFmtId="0" fontId="192" fillId="10" borderId="10" applyNumberFormat="0" applyFont="0" applyAlignment="0" applyProtection="0"/>
    <xf numFmtId="0" fontId="198" fillId="94" borderId="0" applyNumberFormat="0" applyBorder="0" applyAlignment="0" applyProtection="0"/>
    <xf numFmtId="0" fontId="199"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96" fillId="0" borderId="0" applyNumberFormat="0" applyFill="0" applyBorder="0" applyAlignment="0" applyProtection="0"/>
    <xf numFmtId="0" fontId="138" fillId="85" borderId="0" applyNumberFormat="0" applyBorder="0" applyAlignment="0" applyProtection="0"/>
    <xf numFmtId="10" fontId="32" fillId="7" borderId="26" applyNumberFormat="0" applyBorder="0" applyAlignment="0" applyProtection="0"/>
    <xf numFmtId="0" fontId="202" fillId="86" borderId="29" applyNumberFormat="0" applyAlignment="0" applyProtection="0"/>
    <xf numFmtId="0" fontId="202" fillId="86" borderId="29" applyNumberFormat="0" applyAlignment="0" applyProtection="0"/>
    <xf numFmtId="0" fontId="202" fillId="86" borderId="29" applyNumberFormat="0" applyAlignment="0" applyProtection="0"/>
    <xf numFmtId="0" fontId="29" fillId="5" borderId="26">
      <alignment horizontal="centerContinuous" wrapText="1"/>
    </xf>
    <xf numFmtId="0" fontId="29" fillId="5" borderId="26">
      <alignment horizontal="centerContinuous" wrapText="1"/>
    </xf>
    <xf numFmtId="0" fontId="203" fillId="95" borderId="29" applyNumberFormat="0" applyAlignment="0" applyProtection="0"/>
    <xf numFmtId="0" fontId="32" fillId="5" borderId="5">
      <alignment wrapText="1"/>
    </xf>
    <xf numFmtId="0" fontId="32" fillId="5" borderId="5">
      <alignment wrapText="1"/>
    </xf>
    <xf numFmtId="0" fontId="32" fillId="5" borderId="5">
      <alignment wrapText="1"/>
    </xf>
    <xf numFmtId="0" fontId="32" fillId="5" borderId="5">
      <alignment wrapText="1"/>
    </xf>
    <xf numFmtId="0" fontId="32" fillId="5" borderId="5">
      <alignment wrapText="1"/>
    </xf>
    <xf numFmtId="0" fontId="32" fillId="5" borderId="5">
      <alignment wrapText="1"/>
    </xf>
    <xf numFmtId="0" fontId="32" fillId="5" borderId="5">
      <alignment wrapText="1"/>
    </xf>
    <xf numFmtId="0" fontId="32" fillId="5" borderId="5">
      <alignment wrapText="1"/>
    </xf>
    <xf numFmtId="0" fontId="32" fillId="5" borderId="5">
      <alignment wrapText="1"/>
    </xf>
    <xf numFmtId="0" fontId="32" fillId="5" borderId="5">
      <alignment wrapText="1"/>
    </xf>
    <xf numFmtId="0" fontId="32" fillId="5" borderId="6"/>
    <xf numFmtId="0" fontId="32" fillId="5" borderId="6"/>
    <xf numFmtId="0" fontId="32" fillId="5" borderId="6"/>
    <xf numFmtId="0" fontId="32" fillId="5" borderId="7"/>
    <xf numFmtId="0" fontId="32" fillId="5" borderId="7"/>
    <xf numFmtId="0" fontId="32" fillId="5" borderId="7"/>
    <xf numFmtId="0" fontId="204" fillId="0" borderId="49" applyNumberFormat="0" applyFill="0" applyAlignment="0" applyProtection="0"/>
    <xf numFmtId="0" fontId="204" fillId="0" borderId="49" applyNumberFormat="0" applyFill="0" applyAlignment="0" applyProtection="0"/>
    <xf numFmtId="0" fontId="204" fillId="0" borderId="49" applyNumberFormat="0" applyFill="0" applyAlignment="0" applyProtection="0"/>
    <xf numFmtId="0" fontId="148" fillId="0" borderId="49" applyNumberFormat="0" applyFill="0" applyAlignment="0" applyProtection="0"/>
    <xf numFmtId="187" fontId="29" fillId="0" borderId="0" applyFont="0" applyFill="0" applyBorder="0" applyAlignment="0" applyProtection="0"/>
    <xf numFmtId="188" fontId="29" fillId="0" borderId="0" applyFont="0" applyFill="0" applyBorder="0" applyAlignment="0" applyProtection="0"/>
    <xf numFmtId="189" fontId="29" fillId="0" borderId="0" applyFont="0" applyFill="0" applyBorder="0" applyAlignment="0" applyProtection="0"/>
    <xf numFmtId="190" fontId="29" fillId="0" borderId="0" applyFont="0" applyFill="0" applyBorder="0" applyAlignment="0" applyProtection="0"/>
    <xf numFmtId="0" fontId="205" fillId="86" borderId="0" applyNumberFormat="0" applyBorder="0" applyAlignment="0" applyProtection="0"/>
    <xf numFmtId="191" fontId="206" fillId="0" borderId="0"/>
    <xf numFmtId="0" fontId="29" fillId="0" borderId="0" applyNumberFormat="0" applyFill="0" applyBorder="0" applyAlignment="0" applyProtection="0"/>
    <xf numFmtId="0" fontId="26" fillId="0" borderId="0"/>
    <xf numFmtId="0" fontId="26" fillId="0" borderId="0"/>
    <xf numFmtId="0" fontId="26" fillId="0" borderId="0"/>
    <xf numFmtId="0" fontId="26" fillId="0" borderId="0"/>
    <xf numFmtId="0" fontId="14" fillId="0" borderId="0"/>
    <xf numFmtId="0" fontId="29" fillId="0" borderId="0"/>
    <xf numFmtId="0" fontId="98" fillId="0" borderId="0"/>
    <xf numFmtId="0" fontId="29" fillId="0" borderId="0"/>
    <xf numFmtId="0" fontId="207" fillId="0" borderId="0"/>
    <xf numFmtId="0" fontId="98" fillId="0" borderId="0"/>
    <xf numFmtId="0" fontId="98" fillId="0" borderId="0"/>
    <xf numFmtId="0" fontId="98" fillId="0" borderId="0"/>
    <xf numFmtId="0" fontId="98" fillId="0" borderId="0"/>
    <xf numFmtId="0" fontId="98" fillId="0" borderId="0"/>
    <xf numFmtId="0" fontId="98" fillId="0" borderId="0"/>
    <xf numFmtId="0" fontId="26" fillId="0" borderId="0"/>
    <xf numFmtId="0" fontId="29" fillId="0" borderId="0"/>
    <xf numFmtId="0" fontId="29" fillId="0" borderId="0"/>
    <xf numFmtId="0" fontId="29" fillId="0" borderId="0" applyNumberFormat="0" applyFill="0" applyBorder="0" applyAlignment="0" applyProtection="0"/>
    <xf numFmtId="0" fontId="20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1" fillId="0" borderId="0"/>
    <xf numFmtId="0" fontId="144" fillId="0" borderId="0"/>
    <xf numFmtId="0" fontId="144" fillId="0" borderId="0"/>
    <xf numFmtId="0" fontId="26" fillId="0" borderId="0"/>
    <xf numFmtId="0" fontId="26" fillId="0" borderId="0"/>
    <xf numFmtId="0" fontId="26" fillId="0" borderId="0"/>
    <xf numFmtId="0" fontId="26" fillId="0" borderId="0"/>
    <xf numFmtId="0" fontId="26" fillId="0" borderId="0"/>
    <xf numFmtId="0" fontId="26" fillId="0" borderId="0"/>
    <xf numFmtId="1" fontId="188" fillId="0" borderId="0">
      <alignment vertical="top" wrapText="1"/>
    </xf>
    <xf numFmtId="1" fontId="209" fillId="0" borderId="0" applyFill="0" applyBorder="0" applyProtection="0"/>
    <xf numFmtId="1" fontId="161" fillId="0" borderId="0" applyFont="0" applyFill="0" applyBorder="0" applyProtection="0">
      <alignment vertical="center"/>
    </xf>
    <xf numFmtId="1" fontId="51" fillId="0" borderId="0">
      <alignment horizontal="right" vertical="top"/>
    </xf>
    <xf numFmtId="1" fontId="191" fillId="0" borderId="0" applyNumberFormat="0" applyFill="0" applyBorder="0">
      <alignment vertical="top"/>
    </xf>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192"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192"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192"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42" borderId="22"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26" fillId="10" borderId="10" applyNumberFormat="0" applyFont="0" applyAlignment="0" applyProtection="0"/>
    <xf numFmtId="0" fontId="161" fillId="0" borderId="0">
      <alignment horizontal="left"/>
    </xf>
    <xf numFmtId="0" fontId="147" fillId="0" borderId="0" applyNumberFormat="0" applyFill="0" applyBorder="0" applyAlignment="0" applyProtection="0"/>
    <xf numFmtId="0" fontId="139" fillId="0" borderId="46" applyNumberFormat="0" applyFill="0" applyAlignment="0" applyProtection="0"/>
    <xf numFmtId="0" fontId="140" fillId="0" borderId="47" applyNumberFormat="0" applyFill="0" applyAlignment="0" applyProtection="0"/>
    <xf numFmtId="0" fontId="141" fillId="0" borderId="48" applyNumberFormat="0" applyFill="0" applyAlignment="0" applyProtection="0"/>
    <xf numFmtId="0" fontId="141" fillId="0" borderId="0" applyNumberFormat="0" applyFill="0" applyBorder="0" applyAlignment="0" applyProtection="0"/>
    <xf numFmtId="0" fontId="210" fillId="95" borderId="36" applyNumberFormat="0" applyAlignment="0" applyProtection="0"/>
    <xf numFmtId="0" fontId="210" fillId="95" borderId="36" applyNumberFormat="0" applyAlignment="0" applyProtection="0"/>
    <xf numFmtId="0" fontId="210" fillId="95" borderId="36" applyNumberFormat="0" applyAlignment="0" applyProtection="0"/>
    <xf numFmtId="10" fontId="2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0" fontId="32" fillId="5" borderId="26"/>
    <xf numFmtId="0" fontId="32" fillId="5" borderId="26"/>
    <xf numFmtId="0" fontId="47" fillId="9" borderId="26">
      <alignment horizontal="left" vertical="top" wrapText="1"/>
    </xf>
    <xf numFmtId="0" fontId="47" fillId="9" borderId="26">
      <alignment horizontal="left" vertical="top" wrapText="1"/>
    </xf>
    <xf numFmtId="0" fontId="47" fillId="9" borderId="26">
      <alignment horizontal="left" vertical="top" wrapText="1"/>
    </xf>
    <xf numFmtId="0" fontId="47" fillId="9" borderId="26">
      <alignment horizontal="left" vertical="top" wrapText="1"/>
    </xf>
    <xf numFmtId="0" fontId="47" fillId="9" borderId="27">
      <alignment horizontal="left" vertical="top" wrapText="1"/>
    </xf>
    <xf numFmtId="0" fontId="47" fillId="9" borderId="27">
      <alignment horizontal="left" vertical="top" wrapText="1"/>
    </xf>
    <xf numFmtId="0" fontId="47" fillId="9" borderId="25">
      <alignment horizontal="left" vertical="top"/>
    </xf>
    <xf numFmtId="0" fontId="64" fillId="9" borderId="25">
      <alignment horizontal="left" vertical="top" wrapText="1"/>
    </xf>
    <xf numFmtId="0" fontId="137" fillId="0" borderId="0" applyNumberFormat="0" applyFill="0" applyBorder="0" applyAlignment="0" applyProtection="0"/>
    <xf numFmtId="0" fontId="53" fillId="0" borderId="7">
      <alignment horizontal="center" vertical="center"/>
    </xf>
    <xf numFmtId="0" fontId="211" fillId="86" borderId="29" applyNumberFormat="0" applyAlignment="0" applyProtection="0"/>
    <xf numFmtId="0" fontId="134" fillId="96" borderId="30" applyNumberFormat="0" applyAlignment="0" applyProtection="0"/>
    <xf numFmtId="0" fontId="212" fillId="0" borderId="0"/>
    <xf numFmtId="49" fontId="191" fillId="0" borderId="0" applyFill="0" applyBorder="0" applyAlignment="0" applyProtection="0">
      <alignment vertical="top"/>
    </xf>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213" fillId="0" borderId="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146" fillId="95" borderId="36" applyNumberFormat="0" applyAlignment="0" applyProtection="0"/>
    <xf numFmtId="0" fontId="148"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1" fontId="214" fillId="0" borderId="0">
      <alignment vertical="top" wrapText="1"/>
    </xf>
    <xf numFmtId="0" fontId="186" fillId="90" borderId="0" applyNumberFormat="0" applyBorder="0" applyAlignment="0" applyProtection="0"/>
    <xf numFmtId="0" fontId="186" fillId="88" borderId="0" applyNumberFormat="0" applyBorder="0" applyAlignment="0" applyProtection="0"/>
    <xf numFmtId="0" fontId="186" fillId="89" borderId="0" applyNumberFormat="0" applyBorder="0" applyAlignment="0" applyProtection="0"/>
    <xf numFmtId="0" fontId="186" fillId="91" borderId="0" applyNumberFormat="0" applyBorder="0" applyAlignment="0" applyProtection="0"/>
    <xf numFmtId="0" fontId="186" fillId="92" borderId="0" applyNumberFormat="0" applyBorder="0" applyAlignment="0" applyProtection="0"/>
    <xf numFmtId="0" fontId="186" fillId="93" borderId="0" applyNumberFormat="0" applyBorder="0" applyAlignment="0" applyProtection="0"/>
    <xf numFmtId="0" fontId="215" fillId="0" borderId="0" applyNumberFormat="0" applyFill="0" applyBorder="0" applyAlignment="0" applyProtection="0"/>
    <xf numFmtId="0" fontId="216" fillId="96" borderId="30" applyNumberFormat="0" applyAlignment="0" applyProtection="0"/>
    <xf numFmtId="0" fontId="217" fillId="86" borderId="0" applyNumberFormat="0" applyBorder="0" applyAlignment="0" applyProtection="0"/>
    <xf numFmtId="0" fontId="192" fillId="10" borderId="10" applyNumberFormat="0" applyFont="0" applyAlignment="0" applyProtection="0"/>
    <xf numFmtId="0" fontId="218" fillId="0" borderId="49" applyNumberFormat="0" applyFill="0" applyAlignment="0" applyProtection="0"/>
    <xf numFmtId="0" fontId="219" fillId="86" borderId="29" applyNumberFormat="0" applyAlignment="0" applyProtection="0"/>
    <xf numFmtId="0" fontId="220" fillId="95" borderId="36" applyNumberFormat="0" applyAlignment="0" applyProtection="0"/>
    <xf numFmtId="0" fontId="221" fillId="94" borderId="0" applyNumberFormat="0" applyBorder="0" applyAlignment="0" applyProtection="0"/>
    <xf numFmtId="0" fontId="222" fillId="85" borderId="0" applyNumberFormat="0" applyBorder="0" applyAlignment="0" applyProtection="0"/>
    <xf numFmtId="0" fontId="223" fillId="0" borderId="46" applyNumberFormat="0" applyFill="0" applyAlignment="0" applyProtection="0"/>
    <xf numFmtId="0" fontId="224" fillId="0" borderId="47" applyNumberFormat="0" applyFill="0" applyAlignment="0" applyProtection="0"/>
    <xf numFmtId="0" fontId="225" fillId="0" borderId="48" applyNumberFormat="0" applyFill="0" applyAlignment="0" applyProtection="0"/>
    <xf numFmtId="0" fontId="225" fillId="0" borderId="0" applyNumberFormat="0" applyFill="0" applyBorder="0" applyAlignment="0" applyProtection="0"/>
    <xf numFmtId="0" fontId="226" fillId="95" borderId="29" applyNumberFormat="0" applyAlignment="0" applyProtection="0"/>
    <xf numFmtId="0" fontId="227" fillId="0" borderId="0" applyNumberFormat="0" applyFill="0" applyBorder="0" applyAlignment="0" applyProtection="0"/>
    <xf numFmtId="0" fontId="218" fillId="0" borderId="0" applyNumberFormat="0" applyFill="0" applyBorder="0" applyAlignment="0" applyProtection="0"/>
    <xf numFmtId="0" fontId="228" fillId="0" borderId="50"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167" fontId="10" fillId="0" borderId="0" applyFont="0" applyFill="0" applyBorder="0" applyAlignment="0" applyProtection="0"/>
    <xf numFmtId="0" fontId="9" fillId="0" borderId="0"/>
    <xf numFmtId="9" fontId="9"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128" fillId="0" borderId="0"/>
    <xf numFmtId="9"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28" fillId="0" borderId="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2" fillId="0" borderId="61"/>
    <xf numFmtId="0" fontId="32" fillId="0" borderId="61"/>
    <xf numFmtId="0" fontId="32" fillId="0" borderId="61"/>
    <xf numFmtId="0" fontId="47" fillId="4" borderId="64">
      <alignment horizontal="left" vertical="top"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0" fontId="29" fillId="7" borderId="61"/>
    <xf numFmtId="0" fontId="31" fillId="5" borderId="61">
      <alignment horizontal="left"/>
    </xf>
    <xf numFmtId="0" fontId="31" fillId="5" borderId="61">
      <alignment horizontal="left"/>
    </xf>
    <xf numFmtId="0" fontId="31" fillId="5" borderId="61">
      <alignment horizontal="left"/>
    </xf>
    <xf numFmtId="0" fontId="29" fillId="5" borderId="61">
      <alignment horizontal="centerContinuous" wrapText="1"/>
    </xf>
    <xf numFmtId="0" fontId="32" fillId="5" borderId="56">
      <alignment horizontal="center" wrapText="1"/>
    </xf>
    <xf numFmtId="0" fontId="47" fillId="4" borderId="65">
      <alignment horizontal="left" vertical="top" wrapText="1"/>
    </xf>
    <xf numFmtId="43" fontId="23" fillId="0" borderId="0" applyFont="0" applyFill="0" applyBorder="0" applyAlignment="0" applyProtection="0"/>
    <xf numFmtId="0" fontId="3" fillId="0" borderId="0"/>
    <xf numFmtId="0" fontId="3" fillId="0" borderId="0"/>
    <xf numFmtId="0" fontId="3" fillId="0" borderId="0"/>
    <xf numFmtId="0" fontId="22" fillId="0" borderId="0" applyFill="0" applyProtection="0"/>
    <xf numFmtId="0" fontId="3" fillId="0" borderId="0"/>
    <xf numFmtId="0" fontId="3" fillId="0" borderId="0"/>
    <xf numFmtId="0" fontId="22" fillId="0" borderId="0" applyFill="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2" fillId="0" borderId="0" applyFont="0" applyFill="0" applyBorder="0" applyAlignment="0" applyProtection="0"/>
    <xf numFmtId="0" fontId="32" fillId="5" borderId="61"/>
    <xf numFmtId="0" fontId="32" fillId="5" borderId="61"/>
    <xf numFmtId="0" fontId="32" fillId="5" borderId="61"/>
    <xf numFmtId="0" fontId="47" fillId="9" borderId="61">
      <alignment horizontal="left" vertical="top" wrapText="1"/>
    </xf>
    <xf numFmtId="0" fontId="64" fillId="9" borderId="63">
      <alignment horizontal="left" vertical="top" wrapText="1"/>
    </xf>
    <xf numFmtId="0" fontId="47" fillId="9" borderId="62">
      <alignment horizontal="left" vertical="top" wrapText="1"/>
    </xf>
    <xf numFmtId="0" fontId="47" fillId="9" borderId="63">
      <alignment horizontal="left" vertical="top"/>
    </xf>
    <xf numFmtId="0" fontId="3" fillId="0" borderId="0"/>
    <xf numFmtId="0" fontId="3" fillId="0" borderId="0"/>
    <xf numFmtId="0" fontId="3" fillId="0" borderId="0"/>
    <xf numFmtId="0" fontId="3" fillId="0" borderId="0"/>
    <xf numFmtId="0" fontId="3" fillId="0" borderId="0"/>
    <xf numFmtId="9" fontId="128" fillId="0" borderId="0" applyFont="0" applyFill="0" applyBorder="0" applyAlignment="0" applyProtection="0"/>
    <xf numFmtId="0" fontId="133" fillId="74" borderId="66" applyNumberFormat="0" applyAlignment="0" applyProtection="0"/>
    <xf numFmtId="0" fontId="135" fillId="0" borderId="61">
      <alignment horizontal="left" vertical="top" indent="1"/>
    </xf>
    <xf numFmtId="0" fontId="136" fillId="0" borderId="61">
      <alignment horizontal="left" vertical="top" indent="1"/>
    </xf>
    <xf numFmtId="0" fontId="142" fillId="61" borderId="6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75" borderId="67" applyNumberFormat="0" applyAlignment="0" applyProtection="0"/>
    <xf numFmtId="0" fontId="146" fillId="74" borderId="68" applyNumberFormat="0" applyAlignment="0" applyProtection="0"/>
    <xf numFmtId="9" fontId="3" fillId="0" borderId="0" applyFont="0" applyFill="0" applyBorder="0" applyAlignment="0" applyProtection="0"/>
    <xf numFmtId="9"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189" fillId="95" borderId="66" applyNumberFormat="0" applyAlignment="0" applyProtection="0"/>
    <xf numFmtId="0" fontId="189" fillId="95" borderId="66" applyNumberFormat="0" applyAlignment="0" applyProtection="0"/>
    <xf numFmtId="0" fontId="189" fillId="95" borderId="66" applyNumberFormat="0" applyAlignment="0" applyProtection="0"/>
    <xf numFmtId="0" fontId="29" fillId="7" borderId="61"/>
    <xf numFmtId="0" fontId="29" fillId="7" borderId="61"/>
    <xf numFmtId="0" fontId="192" fillId="10" borderId="60" applyNumberFormat="0" applyFont="0" applyAlignment="0" applyProtection="0"/>
    <xf numFmtId="10" fontId="32" fillId="7" borderId="61" applyNumberFormat="0" applyBorder="0" applyAlignment="0" applyProtection="0"/>
    <xf numFmtId="0" fontId="202" fillId="86" borderId="66" applyNumberFormat="0" applyAlignment="0" applyProtection="0"/>
    <xf numFmtId="0" fontId="202" fillId="86" borderId="66" applyNumberFormat="0" applyAlignment="0" applyProtection="0"/>
    <xf numFmtId="0" fontId="202" fillId="86" borderId="66" applyNumberFormat="0" applyAlignment="0" applyProtection="0"/>
    <xf numFmtId="0" fontId="29" fillId="5" borderId="61">
      <alignment horizontal="centerContinuous" wrapText="1"/>
    </xf>
    <xf numFmtId="0" fontId="29" fillId="5" borderId="61">
      <alignment horizontal="centerContinuous" wrapText="1"/>
    </xf>
    <xf numFmtId="0" fontId="203" fillId="95" borderId="66" applyNumberFormat="0" applyAlignment="0" applyProtection="0"/>
    <xf numFmtId="0" fontId="3" fillId="0" borderId="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192"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192"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192"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6" fillId="10" borderId="60" applyNumberFormat="0" applyFont="0" applyAlignment="0" applyProtection="0"/>
    <xf numFmtId="0" fontId="210" fillId="95" borderId="68" applyNumberFormat="0" applyAlignment="0" applyProtection="0"/>
    <xf numFmtId="0" fontId="210" fillId="95" borderId="68" applyNumberFormat="0" applyAlignment="0" applyProtection="0"/>
    <xf numFmtId="0" fontId="210" fillId="95" borderId="68" applyNumberFormat="0" applyAlignment="0" applyProtection="0"/>
    <xf numFmtId="0" fontId="32" fillId="5" borderId="61"/>
    <xf numFmtId="0" fontId="32" fillId="5" borderId="61"/>
    <xf numFmtId="0" fontId="47" fillId="9" borderId="61">
      <alignment horizontal="left" vertical="top" wrapText="1"/>
    </xf>
    <xf numFmtId="0" fontId="47" fillId="9" borderId="61">
      <alignment horizontal="left" vertical="top" wrapText="1"/>
    </xf>
    <xf numFmtId="0" fontId="47" fillId="9" borderId="61">
      <alignment horizontal="left" vertical="top" wrapText="1"/>
    </xf>
    <xf numFmtId="0" fontId="47" fillId="9" borderId="61">
      <alignment horizontal="left" vertical="top" wrapText="1"/>
    </xf>
    <xf numFmtId="0" fontId="47" fillId="9" borderId="62">
      <alignment horizontal="left" vertical="top" wrapText="1"/>
    </xf>
    <xf numFmtId="0" fontId="47" fillId="9" borderId="62">
      <alignment horizontal="left" vertical="top" wrapText="1"/>
    </xf>
    <xf numFmtId="0" fontId="47" fillId="9" borderId="63">
      <alignment horizontal="left" vertical="top"/>
    </xf>
    <xf numFmtId="0" fontId="64" fillId="9" borderId="63">
      <alignment horizontal="left" vertical="top" wrapText="1"/>
    </xf>
    <xf numFmtId="0" fontId="211" fillId="86" borderId="66" applyNumberFormat="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146" fillId="95" borderId="68" applyNumberFormat="0" applyAlignment="0" applyProtection="0"/>
    <xf numFmtId="0" fontId="192" fillId="10" borderId="60" applyNumberFormat="0" applyFont="0" applyAlignment="0" applyProtection="0"/>
    <xf numFmtId="0" fontId="219" fillId="86" borderId="66" applyNumberFormat="0" applyAlignment="0" applyProtection="0"/>
    <xf numFmtId="0" fontId="220" fillId="95" borderId="68" applyNumberFormat="0" applyAlignment="0" applyProtection="0"/>
    <xf numFmtId="0" fontId="226" fillId="95" borderId="66" applyNumberFormat="0" applyAlignment="0" applyProtection="0"/>
    <xf numFmtId="0" fontId="228" fillId="0" borderId="69"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0" fontId="3" fillId="0" borderId="0"/>
    <xf numFmtId="9" fontId="3" fillId="0" borderId="0" applyFont="0" applyFill="0" applyBorder="0" applyAlignment="0" applyProtection="0"/>
    <xf numFmtId="167" fontId="3" fillId="0" borderId="0" applyFont="0" applyFill="0" applyBorder="0" applyAlignment="0" applyProtection="0"/>
    <xf numFmtId="0" fontId="3" fillId="0" borderId="0"/>
    <xf numFmtId="9" fontId="3" fillId="0" borderId="0" applyFont="0" applyFill="0" applyBorder="0" applyAlignment="0" applyProtection="0"/>
    <xf numFmtId="167"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128" fillId="0" borderId="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0" borderId="73"/>
    <xf numFmtId="0" fontId="32" fillId="0" borderId="73"/>
    <xf numFmtId="0" fontId="32" fillId="0" borderId="73"/>
    <xf numFmtId="0" fontId="29" fillId="7" borderId="73"/>
    <xf numFmtId="0" fontId="31" fillId="5" borderId="73">
      <alignment horizontal="left"/>
    </xf>
    <xf numFmtId="0" fontId="31" fillId="5" borderId="73">
      <alignment horizontal="left"/>
    </xf>
    <xf numFmtId="0" fontId="31" fillId="5" borderId="73">
      <alignment horizontal="left"/>
    </xf>
    <xf numFmtId="0" fontId="29" fillId="5" borderId="73">
      <alignment horizontal="centerContinuous" wrapText="1"/>
    </xf>
    <xf numFmtId="43" fontId="2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2" fillId="5" borderId="73"/>
    <xf numFmtId="0" fontId="32" fillId="5" borderId="73"/>
    <xf numFmtId="0" fontId="32" fillId="5" borderId="73"/>
    <xf numFmtId="0" fontId="47" fillId="9" borderId="73">
      <alignment horizontal="left" vertical="top" wrapText="1"/>
    </xf>
    <xf numFmtId="0" fontId="2" fillId="0" borderId="0"/>
    <xf numFmtId="0" fontId="2" fillId="0" borderId="0"/>
    <xf numFmtId="0" fontId="2" fillId="0" borderId="0"/>
    <xf numFmtId="0" fontId="2" fillId="0" borderId="0"/>
    <xf numFmtId="0" fontId="2" fillId="0" borderId="0"/>
    <xf numFmtId="0" fontId="2" fillId="0" borderId="0"/>
    <xf numFmtId="9" fontId="128" fillId="0" borderId="0" applyFont="0" applyFill="0" applyBorder="0" applyAlignment="0" applyProtection="0"/>
    <xf numFmtId="0" fontId="135" fillId="0" borderId="73">
      <alignment horizontal="left" vertical="top" indent="1"/>
    </xf>
    <xf numFmtId="0" fontId="136" fillId="0" borderId="73">
      <alignment horizontal="left" vertical="top" indent="1"/>
    </xf>
    <xf numFmtId="0" fontId="142" fillId="61" borderId="6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9" fillId="7" borderId="73"/>
    <xf numFmtId="0" fontId="29" fillId="7" borderId="73"/>
    <xf numFmtId="10" fontId="32" fillId="7" borderId="73" applyNumberFormat="0" applyBorder="0" applyAlignment="0" applyProtection="0"/>
    <xf numFmtId="0" fontId="29" fillId="5" borderId="73">
      <alignment horizontal="centerContinuous" wrapText="1"/>
    </xf>
    <xf numFmtId="0" fontId="29" fillId="5" borderId="73">
      <alignment horizontal="centerContinuous" wrapText="1"/>
    </xf>
    <xf numFmtId="0" fontId="2" fillId="0" borderId="0"/>
    <xf numFmtId="0" fontId="142" fillId="61" borderId="66" applyNumberFormat="0" applyAlignment="0" applyProtection="0"/>
    <xf numFmtId="0" fontId="32" fillId="5" borderId="73"/>
    <xf numFmtId="0" fontId="32" fillId="5" borderId="73"/>
    <xf numFmtId="0" fontId="47" fillId="9" borderId="73">
      <alignment horizontal="left" vertical="top" wrapText="1"/>
    </xf>
    <xf numFmtId="0" fontId="47" fillId="9" borderId="73">
      <alignment horizontal="left" vertical="top" wrapText="1"/>
    </xf>
    <xf numFmtId="0" fontId="47" fillId="9" borderId="73">
      <alignment horizontal="left" vertical="top" wrapText="1"/>
    </xf>
    <xf numFmtId="0" fontId="47" fillId="9" borderId="73">
      <alignment horizontal="lef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0" borderId="73"/>
    <xf numFmtId="0" fontId="32" fillId="0" borderId="73"/>
    <xf numFmtId="0" fontId="32" fillId="0" borderId="73"/>
    <xf numFmtId="0" fontId="29" fillId="7" borderId="73"/>
    <xf numFmtId="0" fontId="31" fillId="5" borderId="73">
      <alignment horizontal="left"/>
    </xf>
    <xf numFmtId="0" fontId="31" fillId="5" borderId="73">
      <alignment horizontal="left"/>
    </xf>
    <xf numFmtId="0" fontId="31" fillId="5" borderId="73">
      <alignment horizontal="left"/>
    </xf>
    <xf numFmtId="0" fontId="29" fillId="5" borderId="73">
      <alignment horizontal="centerContinuous" wrapText="1"/>
    </xf>
    <xf numFmtId="0" fontId="2" fillId="0" borderId="0"/>
    <xf numFmtId="0" fontId="2" fillId="0" borderId="0"/>
    <xf numFmtId="0" fontId="2" fillId="0" borderId="0"/>
    <xf numFmtId="0" fontId="2" fillId="0" borderId="0"/>
    <xf numFmtId="0" fontId="2" fillId="0" borderId="0"/>
    <xf numFmtId="0" fontId="32" fillId="5" borderId="73"/>
    <xf numFmtId="0" fontId="32" fillId="5" borderId="73"/>
    <xf numFmtId="0" fontId="32" fillId="5" borderId="73"/>
    <xf numFmtId="0" fontId="47" fillId="9" borderId="73">
      <alignment horizontal="left" vertical="top" wrapText="1"/>
    </xf>
    <xf numFmtId="0" fontId="2" fillId="0" borderId="0"/>
    <xf numFmtId="0" fontId="2" fillId="0" borderId="0"/>
    <xf numFmtId="0" fontId="2" fillId="0" borderId="0"/>
    <xf numFmtId="0" fontId="2" fillId="0" borderId="0"/>
    <xf numFmtId="0" fontId="2" fillId="0" borderId="0"/>
    <xf numFmtId="0" fontId="135" fillId="0" borderId="73">
      <alignment horizontal="left" vertical="top" indent="1"/>
    </xf>
    <xf numFmtId="0" fontId="136" fillId="0" borderId="73">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9" fillId="7" borderId="73"/>
    <xf numFmtId="0" fontId="29" fillId="7" borderId="73"/>
    <xf numFmtId="10" fontId="32" fillId="7" borderId="73" applyNumberFormat="0" applyBorder="0" applyAlignment="0" applyProtection="0"/>
    <xf numFmtId="0" fontId="29" fillId="5" borderId="73">
      <alignment horizontal="centerContinuous" wrapText="1"/>
    </xf>
    <xf numFmtId="0" fontId="29" fillId="5" borderId="73">
      <alignment horizontal="centerContinuous" wrapText="1"/>
    </xf>
    <xf numFmtId="0" fontId="2" fillId="0" borderId="0"/>
    <xf numFmtId="0" fontId="128" fillId="0" borderId="0"/>
    <xf numFmtId="0" fontId="32" fillId="5" borderId="73"/>
    <xf numFmtId="0" fontId="32" fillId="5" borderId="73"/>
    <xf numFmtId="0" fontId="47" fillId="9" borderId="73">
      <alignment horizontal="left" vertical="top" wrapText="1"/>
    </xf>
    <xf numFmtId="0" fontId="47" fillId="9" borderId="73">
      <alignment horizontal="left" vertical="top" wrapText="1"/>
    </xf>
    <xf numFmtId="0" fontId="47" fillId="9" borderId="73">
      <alignment horizontal="left" vertical="top" wrapText="1"/>
    </xf>
    <xf numFmtId="0" fontId="47" fillId="9" borderId="73">
      <alignment horizontal="lef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cellStyleXfs>
  <cellXfs count="2448">
    <xf numFmtId="0" fontId="0" fillId="0" borderId="0" xfId="0"/>
    <xf numFmtId="0" fontId="24" fillId="0" borderId="0" xfId="0" applyFont="1"/>
    <xf numFmtId="0" fontId="25" fillId="0" borderId="0" xfId="0" applyFont="1"/>
    <xf numFmtId="0" fontId="26" fillId="0" borderId="0" xfId="0" applyFont="1"/>
    <xf numFmtId="0" fontId="27" fillId="0" borderId="0" xfId="0" applyFont="1"/>
    <xf numFmtId="0" fontId="28" fillId="0" borderId="3" xfId="298" applyFont="1" applyBorder="1"/>
    <xf numFmtId="0" fontId="28" fillId="0" borderId="3" xfId="298" applyFont="1" applyFill="1" applyBorder="1"/>
    <xf numFmtId="0" fontId="30" fillId="0" borderId="0" xfId="0" applyFont="1"/>
    <xf numFmtId="0" fontId="31" fillId="0" borderId="0" xfId="0" applyFont="1"/>
    <xf numFmtId="0" fontId="32" fillId="0" borderId="0" xfId="298" applyFont="1" applyBorder="1"/>
    <xf numFmtId="0" fontId="32" fillId="0" borderId="0" xfId="298" applyFont="1" applyFill="1" applyBorder="1"/>
    <xf numFmtId="0" fontId="33" fillId="0" borderId="0" xfId="0" applyFont="1"/>
    <xf numFmtId="0" fontId="34" fillId="0" borderId="0" xfId="0" applyFont="1"/>
    <xf numFmtId="0" fontId="34" fillId="0" borderId="0" xfId="0" applyNumberFormat="1" applyFont="1" applyAlignment="1">
      <alignment horizontal="left" vertical="top" wrapText="1"/>
    </xf>
    <xf numFmtId="0" fontId="36" fillId="0" borderId="0" xfId="0" applyFont="1"/>
    <xf numFmtId="0" fontId="36" fillId="0" borderId="3" xfId="0" applyFont="1" applyBorder="1"/>
    <xf numFmtId="0" fontId="36" fillId="0" borderId="3" xfId="0" applyFont="1" applyBorder="1" applyAlignment="1">
      <alignment horizontal="center" vertical="center"/>
    </xf>
    <xf numFmtId="0" fontId="36" fillId="0" borderId="3" xfId="0" applyFont="1" applyFill="1" applyBorder="1" applyAlignment="1">
      <alignment horizontal="center" vertical="center"/>
    </xf>
    <xf numFmtId="0" fontId="38" fillId="0" borderId="0" xfId="0" applyFont="1"/>
    <xf numFmtId="0" fontId="36" fillId="0" borderId="0" xfId="0" applyFont="1" applyFill="1" applyBorder="1" applyAlignment="1">
      <alignment horizontal="center" vertical="center"/>
    </xf>
    <xf numFmtId="0" fontId="39" fillId="0" borderId="0" xfId="0" applyFont="1"/>
    <xf numFmtId="0" fontId="33" fillId="0" borderId="0" xfId="376" applyFont="1"/>
    <xf numFmtId="0" fontId="34" fillId="0" borderId="0" xfId="376" applyFont="1"/>
    <xf numFmtId="0" fontId="83" fillId="0" borderId="0" xfId="376"/>
    <xf numFmtId="0" fontId="36" fillId="0" borderId="0" xfId="376" applyFont="1"/>
    <xf numFmtId="0" fontId="36" fillId="0" borderId="3" xfId="376" applyFont="1" applyBorder="1"/>
    <xf numFmtId="0" fontId="36" fillId="0" borderId="3" xfId="376" applyFont="1" applyFill="1" applyBorder="1" applyAlignment="1">
      <alignment horizontal="center"/>
    </xf>
    <xf numFmtId="0" fontId="43" fillId="0" borderId="0" xfId="376" applyFont="1" applyFill="1"/>
    <xf numFmtId="0" fontId="35" fillId="0" borderId="0" xfId="376" applyFont="1" applyFill="1"/>
    <xf numFmtId="0" fontId="44" fillId="0" borderId="0" xfId="376" applyFont="1"/>
    <xf numFmtId="0" fontId="35" fillId="0" borderId="0" xfId="376" applyFont="1"/>
    <xf numFmtId="3" fontId="35" fillId="0" borderId="0" xfId="376" applyNumberFormat="1" applyFont="1"/>
    <xf numFmtId="0" fontId="43" fillId="0" borderId="0" xfId="376" applyFont="1"/>
    <xf numFmtId="0" fontId="34" fillId="0" borderId="0" xfId="225" applyFont="1"/>
    <xf numFmtId="0" fontId="83" fillId="0" borderId="0" xfId="225"/>
    <xf numFmtId="0" fontId="36" fillId="0" borderId="0" xfId="225" applyFont="1"/>
    <xf numFmtId="0" fontId="36" fillId="2" borderId="3" xfId="225" applyFont="1" applyFill="1" applyBorder="1" applyAlignment="1">
      <alignment horizontal="center" vertical="center"/>
    </xf>
    <xf numFmtId="0" fontId="36" fillId="2" borderId="3" xfId="225" applyFont="1" applyFill="1" applyBorder="1" applyAlignment="1">
      <alignment horizontal="center" wrapText="1"/>
    </xf>
    <xf numFmtId="0" fontId="36" fillId="0" borderId="3" xfId="225" applyFont="1" applyBorder="1"/>
    <xf numFmtId="0" fontId="36" fillId="0" borderId="3" xfId="225" applyFont="1" applyFill="1" applyBorder="1" applyAlignment="1">
      <alignment horizontal="center"/>
    </xf>
    <xf numFmtId="0" fontId="43" fillId="0" borderId="0" xfId="225" applyFont="1"/>
    <xf numFmtId="0" fontId="44" fillId="0" borderId="0" xfId="225" applyFont="1"/>
    <xf numFmtId="0" fontId="33" fillId="0" borderId="0" xfId="225" applyFont="1"/>
    <xf numFmtId="0" fontId="36" fillId="2" borderId="3" xfId="225" applyFont="1" applyFill="1" applyBorder="1" applyAlignment="1">
      <alignment horizontal="center"/>
    </xf>
    <xf numFmtId="0" fontId="32" fillId="0" borderId="6" xfId="298" applyFont="1" applyFill="1" applyBorder="1"/>
    <xf numFmtId="1" fontId="34" fillId="0" borderId="0" xfId="225" applyNumberFormat="1" applyFont="1"/>
    <xf numFmtId="0" fontId="36" fillId="0" borderId="3" xfId="225" applyFont="1" applyFill="1" applyBorder="1"/>
    <xf numFmtId="0" fontId="32" fillId="0" borderId="0" xfId="225" applyFont="1"/>
    <xf numFmtId="0" fontId="71" fillId="0" borderId="0" xfId="225" applyFont="1"/>
    <xf numFmtId="0" fontId="83" fillId="0" borderId="0" xfId="225" applyFill="1"/>
    <xf numFmtId="1" fontId="83" fillId="0" borderId="0" xfId="225" applyNumberFormat="1"/>
    <xf numFmtId="2" fontId="83" fillId="0" borderId="0" xfId="225" applyNumberFormat="1"/>
    <xf numFmtId="1" fontId="76" fillId="0" borderId="0" xfId="298" applyNumberFormat="1" applyFont="1" applyFill="1" applyBorder="1"/>
    <xf numFmtId="1" fontId="28" fillId="0" borderId="0" xfId="298" applyNumberFormat="1" applyFont="1" applyFill="1" applyBorder="1"/>
    <xf numFmtId="0" fontId="77" fillId="0" borderId="0" xfId="146" applyFont="1" applyAlignment="1" applyProtection="1"/>
    <xf numFmtId="0" fontId="39" fillId="0" borderId="0" xfId="225" applyFont="1"/>
    <xf numFmtId="0" fontId="78" fillId="0" borderId="0" xfId="225" applyFont="1"/>
    <xf numFmtId="0" fontId="28" fillId="0" borderId="0" xfId="298" applyFont="1" applyFill="1" applyBorder="1"/>
    <xf numFmtId="0" fontId="69" fillId="0" borderId="0" xfId="225" applyFont="1"/>
    <xf numFmtId="0" fontId="32" fillId="0" borderId="0" xfId="568" applyFont="1" applyFill="1" applyBorder="1" applyAlignment="1" applyProtection="1">
      <alignment horizontal="right"/>
    </xf>
    <xf numFmtId="0" fontId="32" fillId="0" borderId="0" xfId="473" applyFont="1" applyFill="1" applyBorder="1"/>
    <xf numFmtId="0" fontId="32" fillId="0" borderId="0" xfId="473" applyFont="1" applyFill="1"/>
    <xf numFmtId="0" fontId="32" fillId="0" borderId="0" xfId="568" applyFont="1" applyFill="1" applyBorder="1" applyAlignment="1">
      <alignment horizontal="right"/>
    </xf>
    <xf numFmtId="0" fontId="32" fillId="0" borderId="0" xfId="568" applyFont="1" applyFill="1" applyBorder="1" applyAlignment="1">
      <alignment horizontal="center" vertical="center" wrapText="1"/>
    </xf>
    <xf numFmtId="171" fontId="32" fillId="0" borderId="0" xfId="567" applyNumberFormat="1" applyFont="1" applyFill="1" applyBorder="1" applyAlignment="1">
      <alignment horizontal="right"/>
    </xf>
    <xf numFmtId="0" fontId="32" fillId="0" borderId="0" xfId="0" applyFont="1"/>
    <xf numFmtId="0" fontId="28" fillId="0" borderId="8" xfId="0" applyFont="1" applyBorder="1"/>
    <xf numFmtId="1" fontId="36" fillId="0" borderId="3" xfId="225" applyNumberFormat="1" applyFont="1" applyBorder="1" applyAlignment="1">
      <alignment horizontal="right"/>
    </xf>
    <xf numFmtId="0" fontId="29" fillId="0" borderId="0" xfId="225" applyFont="1"/>
    <xf numFmtId="0" fontId="44" fillId="0" borderId="0" xfId="225" applyFont="1" applyAlignment="1">
      <alignment horizontal="center"/>
    </xf>
    <xf numFmtId="0" fontId="81" fillId="0" borderId="0" xfId="225" applyFont="1"/>
    <xf numFmtId="1" fontId="44" fillId="0" borderId="3" xfId="225" applyNumberFormat="1" applyFont="1" applyFill="1" applyBorder="1" applyAlignment="1">
      <alignment horizontal="center" wrapText="1"/>
    </xf>
    <xf numFmtId="1" fontId="44" fillId="0" borderId="3" xfId="225" applyNumberFormat="1" applyFont="1" applyFill="1" applyBorder="1"/>
    <xf numFmtId="0" fontId="36" fillId="2" borderId="3" xfId="225" applyFont="1" applyFill="1" applyBorder="1" applyAlignment="1">
      <alignment horizontal="center" vertical="center" wrapText="1"/>
    </xf>
    <xf numFmtId="1" fontId="44" fillId="0" borderId="8" xfId="225" applyNumberFormat="1" applyFont="1" applyFill="1" applyBorder="1"/>
    <xf numFmtId="0" fontId="79" fillId="0" borderId="0" xfId="0" applyFont="1" applyAlignment="1">
      <alignment horizontal="left" vertical="center" wrapText="1"/>
    </xf>
    <xf numFmtId="0" fontId="67" fillId="0" borderId="0" xfId="0" applyFont="1"/>
    <xf numFmtId="0" fontId="31" fillId="0" borderId="0" xfId="225" applyFont="1"/>
    <xf numFmtId="0" fontId="27" fillId="2" borderId="3" xfId="225" applyFont="1" applyFill="1" applyBorder="1" applyAlignment="1">
      <alignment horizontal="center"/>
    </xf>
    <xf numFmtId="0" fontId="27" fillId="2" borderId="3" xfId="225" applyFont="1" applyFill="1" applyBorder="1" applyAlignment="1">
      <alignment horizontal="center" wrapText="1"/>
    </xf>
    <xf numFmtId="0" fontId="21" fillId="0" borderId="0" xfId="376" applyFont="1"/>
    <xf numFmtId="0" fontId="21" fillId="0" borderId="0" xfId="225" applyFont="1"/>
    <xf numFmtId="0" fontId="102" fillId="0" borderId="0" xfId="225" applyFont="1"/>
    <xf numFmtId="0" fontId="20" fillId="0" borderId="0" xfId="225" applyFont="1"/>
    <xf numFmtId="0" fontId="27" fillId="0" borderId="0" xfId="225" applyFont="1"/>
    <xf numFmtId="0" fontId="28" fillId="0" borderId="3" xfId="298" quotePrefix="1" applyFont="1" applyBorder="1" applyAlignment="1">
      <alignment horizontal="left"/>
    </xf>
    <xf numFmtId="2" fontId="27" fillId="0" borderId="0" xfId="225" applyNumberFormat="1" applyFont="1"/>
    <xf numFmtId="0" fontId="106" fillId="0" borderId="0" xfId="225" applyFont="1"/>
    <xf numFmtId="0" fontId="19" fillId="0" borderId="0" xfId="225" applyFont="1"/>
    <xf numFmtId="0" fontId="19" fillId="0" borderId="0" xfId="376" applyFont="1"/>
    <xf numFmtId="0" fontId="98" fillId="0" borderId="0" xfId="0" applyFont="1" applyFill="1"/>
    <xf numFmtId="0" fontId="0" fillId="0" borderId="0" xfId="0" applyFont="1"/>
    <xf numFmtId="0" fontId="107" fillId="0" borderId="0" xfId="0" applyFont="1"/>
    <xf numFmtId="0" fontId="98" fillId="0" borderId="0" xfId="0" applyFont="1"/>
    <xf numFmtId="0" fontId="109" fillId="0" borderId="0" xfId="473" applyFont="1" applyFill="1" applyBorder="1"/>
    <xf numFmtId="0" fontId="18" fillId="0" borderId="0" xfId="225" applyFont="1"/>
    <xf numFmtId="0" fontId="112" fillId="0" borderId="6" xfId="298" applyFont="1" applyFill="1" applyBorder="1" applyAlignment="1">
      <alignment horizontal="left"/>
    </xf>
    <xf numFmtId="0" fontId="113" fillId="0" borderId="0" xfId="0" applyFont="1"/>
    <xf numFmtId="0" fontId="28" fillId="0" borderId="25" xfId="298" applyFont="1" applyBorder="1"/>
    <xf numFmtId="0" fontId="18" fillId="0" borderId="0" xfId="376" applyFont="1"/>
    <xf numFmtId="0" fontId="28" fillId="0" borderId="26" xfId="298" applyFont="1" applyBorder="1"/>
    <xf numFmtId="0" fontId="28" fillId="0" borderId="26" xfId="0" applyFont="1" applyBorder="1"/>
    <xf numFmtId="0" fontId="17" fillId="0" borderId="0" xfId="376" applyFont="1"/>
    <xf numFmtId="0" fontId="17" fillId="0" borderId="0" xfId="225" applyFont="1"/>
    <xf numFmtId="0" fontId="16" fillId="0" borderId="0" xfId="376" applyFont="1"/>
    <xf numFmtId="0" fontId="16" fillId="0" borderId="0" xfId="225" applyFont="1"/>
    <xf numFmtId="0" fontId="32" fillId="0" borderId="0" xfId="298" applyFont="1" applyBorder="1" applyAlignment="1">
      <alignment wrapText="1"/>
    </xf>
    <xf numFmtId="0" fontId="28" fillId="0" borderId="26" xfId="298" applyFont="1" applyFill="1" applyBorder="1"/>
    <xf numFmtId="0" fontId="106" fillId="0" borderId="0" xfId="225" applyFont="1" applyAlignment="1"/>
    <xf numFmtId="0" fontId="105" fillId="0" borderId="0" xfId="0" applyFont="1"/>
    <xf numFmtId="0" fontId="15" fillId="0" borderId="0" xfId="225" applyFont="1" applyFill="1"/>
    <xf numFmtId="0" fontId="114" fillId="0" borderId="0" xfId="146" applyFont="1" applyAlignment="1" applyProtection="1"/>
    <xf numFmtId="0" fontId="14" fillId="0" borderId="0" xfId="376" applyFont="1"/>
    <xf numFmtId="0" fontId="115" fillId="0" borderId="0" xfId="0" applyFont="1"/>
    <xf numFmtId="0" fontId="102" fillId="46" borderId="26" xfId="0" applyFont="1" applyFill="1" applyBorder="1" applyAlignment="1">
      <alignment horizontal="center" vertical="center"/>
    </xf>
    <xf numFmtId="0" fontId="102" fillId="46" borderId="26" xfId="0" applyFont="1" applyFill="1" applyBorder="1"/>
    <xf numFmtId="0" fontId="102" fillId="46" borderId="26" xfId="0" applyFont="1" applyFill="1" applyBorder="1" applyAlignment="1">
      <alignment horizontal="center"/>
    </xf>
    <xf numFmtId="0" fontId="102" fillId="0" borderId="26" xfId="0" applyFont="1" applyBorder="1"/>
    <xf numFmtId="170" fontId="28" fillId="0" borderId="26" xfId="298" applyNumberFormat="1" applyFont="1" applyFill="1" applyBorder="1" applyAlignment="1">
      <alignment horizontal="center" vertical="center"/>
    </xf>
    <xf numFmtId="0" fontId="102" fillId="0" borderId="26" xfId="0" applyFont="1" applyFill="1" applyBorder="1"/>
    <xf numFmtId="0" fontId="0" fillId="0" borderId="0" xfId="0" applyFill="1"/>
    <xf numFmtId="1" fontId="102" fillId="0" borderId="26" xfId="0" applyNumberFormat="1" applyFont="1" applyFill="1" applyBorder="1" applyAlignment="1">
      <alignment horizontal="center" vertical="center"/>
    </xf>
    <xf numFmtId="1" fontId="102" fillId="0" borderId="26" xfId="0" applyNumberFormat="1" applyFont="1" applyFill="1" applyBorder="1" applyAlignment="1">
      <alignment horizontal="center"/>
    </xf>
    <xf numFmtId="1" fontId="117" fillId="0" borderId="26" xfId="0" applyNumberFormat="1" applyFont="1" applyFill="1" applyBorder="1" applyAlignment="1">
      <alignment horizontal="center" vertical="center"/>
    </xf>
    <xf numFmtId="0" fontId="102" fillId="0" borderId="26" xfId="0" applyFont="1" applyFill="1" applyBorder="1" applyAlignment="1">
      <alignment horizontal="center"/>
    </xf>
    <xf numFmtId="0" fontId="102" fillId="46" borderId="26" xfId="0" applyFont="1" applyFill="1" applyBorder="1" applyAlignment="1">
      <alignment horizontal="center" vertical="center" wrapText="1"/>
    </xf>
    <xf numFmtId="0" fontId="102" fillId="0" borderId="0" xfId="0" applyFont="1"/>
    <xf numFmtId="1" fontId="102" fillId="0" borderId="26" xfId="0" applyNumberFormat="1" applyFont="1" applyFill="1" applyBorder="1"/>
    <xf numFmtId="0" fontId="27" fillId="46" borderId="3" xfId="0" applyFont="1" applyFill="1" applyBorder="1" applyAlignment="1">
      <alignment horizontal="center"/>
    </xf>
    <xf numFmtId="3" fontId="102" fillId="0" borderId="26" xfId="0" applyNumberFormat="1" applyFont="1" applyFill="1" applyBorder="1" applyAlignment="1">
      <alignment horizontal="center" vertical="center"/>
    </xf>
    <xf numFmtId="170" fontId="102" fillId="0" borderId="26" xfId="0" applyNumberFormat="1" applyFont="1" applyFill="1" applyBorder="1" applyAlignment="1">
      <alignment horizontal="center"/>
    </xf>
    <xf numFmtId="0" fontId="27" fillId="46" borderId="26" xfId="0" applyFont="1" applyFill="1" applyBorder="1" applyAlignment="1">
      <alignment horizontal="center" vertical="top" wrapText="1"/>
    </xf>
    <xf numFmtId="0" fontId="27" fillId="0" borderId="25" xfId="0" applyFont="1" applyBorder="1"/>
    <xf numFmtId="0" fontId="27" fillId="0" borderId="26" xfId="0" applyFont="1" applyBorder="1"/>
    <xf numFmtId="0" fontId="28" fillId="0" borderId="25" xfId="298" applyFont="1" applyFill="1" applyBorder="1"/>
    <xf numFmtId="0" fontId="27" fillId="0" borderId="26" xfId="0" applyFont="1" applyFill="1" applyBorder="1"/>
    <xf numFmtId="0" fontId="26" fillId="0" borderId="0" xfId="0" applyFont="1" applyFill="1"/>
    <xf numFmtId="0" fontId="112" fillId="0" borderId="28" xfId="298" applyFont="1" applyFill="1" applyBorder="1" applyAlignment="1">
      <alignment horizontal="left"/>
    </xf>
    <xf numFmtId="2" fontId="27" fillId="0" borderId="26" xfId="0" applyNumberFormat="1" applyFont="1" applyFill="1" applyBorder="1"/>
    <xf numFmtId="0" fontId="108" fillId="0" borderId="0" xfId="0" applyFont="1"/>
    <xf numFmtId="0" fontId="0" fillId="0" borderId="0" xfId="0" applyFill="1" applyBorder="1" applyAlignment="1">
      <alignment vertical="center"/>
    </xf>
    <xf numFmtId="0" fontId="0" fillId="46" borderId="26" xfId="0" applyFill="1" applyBorder="1"/>
    <xf numFmtId="1" fontId="28" fillId="0" borderId="26" xfId="298" applyNumberFormat="1" applyFont="1" applyFill="1" applyBorder="1" applyAlignment="1">
      <alignment horizontal="center" vertical="center"/>
    </xf>
    <xf numFmtId="1" fontId="0" fillId="0" borderId="0" xfId="0" applyNumberFormat="1"/>
    <xf numFmtId="1" fontId="0" fillId="0" borderId="0" xfId="0" applyNumberFormat="1" applyBorder="1"/>
    <xf numFmtId="1" fontId="102" fillId="0" borderId="0" xfId="0" applyNumberFormat="1" applyFont="1" applyFill="1" applyBorder="1"/>
    <xf numFmtId="1" fontId="121" fillId="0" borderId="0" xfId="0" applyNumberFormat="1" applyFont="1" applyFill="1" applyBorder="1"/>
    <xf numFmtId="0" fontId="106" fillId="0" borderId="0" xfId="0" applyFont="1"/>
    <xf numFmtId="0" fontId="0" fillId="46" borderId="0" xfId="0" applyFill="1" applyBorder="1" applyAlignment="1">
      <alignment horizontal="center" vertical="center" wrapText="1"/>
    </xf>
    <xf numFmtId="0" fontId="0" fillId="46" borderId="0" xfId="0" applyFill="1" applyBorder="1" applyAlignment="1">
      <alignment horizontal="center" vertical="top" wrapText="1"/>
    </xf>
    <xf numFmtId="0" fontId="0" fillId="0" borderId="0" xfId="0" applyBorder="1"/>
    <xf numFmtId="1" fontId="28" fillId="0" borderId="0" xfId="298" applyNumberFormat="1" applyFont="1" applyFill="1" applyBorder="1" applyAlignment="1">
      <alignment horizontal="center" vertical="center"/>
    </xf>
    <xf numFmtId="1" fontId="103" fillId="0" borderId="0" xfId="298" applyNumberFormat="1" applyFont="1" applyFill="1" applyBorder="1" applyAlignment="1">
      <alignment horizontal="center" vertical="center"/>
    </xf>
    <xf numFmtId="0" fontId="0" fillId="0" borderId="0" xfId="0" applyAlignment="1">
      <alignment horizontal="center" vertical="center"/>
    </xf>
    <xf numFmtId="1" fontId="28" fillId="0" borderId="26" xfId="0" applyNumberFormat="1" applyFont="1" applyFill="1" applyBorder="1" applyAlignment="1">
      <alignment horizontal="center"/>
    </xf>
    <xf numFmtId="0" fontId="102" fillId="0" borderId="0" xfId="0" applyFont="1" applyFill="1"/>
    <xf numFmtId="0" fontId="104" fillId="0" borderId="0" xfId="0" applyFont="1"/>
    <xf numFmtId="0" fontId="122" fillId="0" borderId="0" xfId="0" applyFont="1"/>
    <xf numFmtId="46" fontId="105" fillId="0" borderId="0" xfId="0" applyNumberFormat="1" applyFont="1"/>
    <xf numFmtId="0" fontId="124" fillId="0" borderId="0" xfId="0" applyFont="1"/>
    <xf numFmtId="1" fontId="102" fillId="0" borderId="0" xfId="0" applyNumberFormat="1" applyFont="1" applyFill="1" applyBorder="1" applyAlignment="1">
      <alignment horizontal="right" vertical="center"/>
    </xf>
    <xf numFmtId="1" fontId="102" fillId="0" borderId="0" xfId="0" applyNumberFormat="1" applyFont="1" applyBorder="1" applyAlignment="1">
      <alignment horizontal="right" vertical="center"/>
    </xf>
    <xf numFmtId="0" fontId="102" fillId="0" borderId="0" xfId="0" applyFont="1" applyFill="1" applyBorder="1" applyAlignment="1">
      <alignment horizontal="center" vertical="center" wrapText="1"/>
    </xf>
    <xf numFmtId="0" fontId="36" fillId="0" borderId="26" xfId="225" applyFont="1" applyFill="1" applyBorder="1" applyAlignment="1">
      <alignment horizontal="center" vertical="center"/>
    </xf>
    <xf numFmtId="0" fontId="36" fillId="0" borderId="26" xfId="225" applyFont="1" applyFill="1" applyBorder="1" applyAlignment="1">
      <alignment horizontal="center"/>
    </xf>
    <xf numFmtId="0" fontId="36" fillId="0" borderId="26" xfId="225" applyFont="1" applyFill="1" applyBorder="1"/>
    <xf numFmtId="1" fontId="36" fillId="0" borderId="26" xfId="225" applyNumberFormat="1" applyFont="1" applyFill="1" applyBorder="1" applyAlignment="1">
      <alignment horizontal="right" vertical="center"/>
    </xf>
    <xf numFmtId="1" fontId="28" fillId="0" borderId="0" xfId="298" applyNumberFormat="1" applyFont="1" applyBorder="1" applyAlignment="1">
      <alignment horizontal="right" vertical="center"/>
    </xf>
    <xf numFmtId="1" fontId="102" fillId="49" borderId="3" xfId="225" applyNumberFormat="1" applyFont="1" applyFill="1" applyBorder="1" applyAlignment="1">
      <alignment horizontal="right" vertical="center"/>
    </xf>
    <xf numFmtId="1" fontId="36" fillId="49" borderId="3" xfId="179" applyNumberFormat="1" applyFont="1" applyFill="1" applyBorder="1" applyAlignment="1">
      <alignment horizontal="right" vertical="center"/>
    </xf>
    <xf numFmtId="0" fontId="24" fillId="0" borderId="0" xfId="225" applyFont="1"/>
    <xf numFmtId="0" fontId="36" fillId="2" borderId="3" xfId="225" applyFont="1" applyFill="1" applyBorder="1" applyAlignment="1">
      <alignment horizontal="center" vertical="center" wrapText="1"/>
    </xf>
    <xf numFmtId="1" fontId="36" fillId="0" borderId="26" xfId="225" applyNumberFormat="1" applyFont="1" applyFill="1" applyBorder="1"/>
    <xf numFmtId="0" fontId="83" fillId="0" borderId="26" xfId="225" applyFill="1" applyBorder="1"/>
    <xf numFmtId="0" fontId="0" fillId="46" borderId="26" xfId="0" applyFill="1" applyBorder="1" applyAlignment="1">
      <alignment horizontal="center" vertical="top" wrapText="1"/>
    </xf>
    <xf numFmtId="0" fontId="102" fillId="46" borderId="26" xfId="0" applyFont="1" applyFill="1" applyBorder="1" applyAlignment="1">
      <alignment horizontal="center" vertical="center"/>
    </xf>
    <xf numFmtId="0" fontId="36" fillId="48" borderId="3" xfId="225" applyFont="1" applyFill="1" applyBorder="1" applyAlignment="1">
      <alignment horizontal="center"/>
    </xf>
    <xf numFmtId="1" fontId="27" fillId="0" borderId="26" xfId="225" applyNumberFormat="1" applyFont="1" applyFill="1" applyBorder="1" applyAlignment="1">
      <alignment horizontal="right" vertical="center"/>
    </xf>
    <xf numFmtId="0" fontId="36" fillId="47" borderId="3" xfId="225" applyFont="1" applyFill="1" applyBorder="1" applyAlignment="1">
      <alignment horizontal="center"/>
    </xf>
    <xf numFmtId="0" fontId="28" fillId="0" borderId="8" xfId="0" applyFont="1" applyFill="1" applyBorder="1"/>
    <xf numFmtId="0" fontId="0" fillId="47" borderId="0" xfId="0" applyFill="1"/>
    <xf numFmtId="0" fontId="36" fillId="47" borderId="3" xfId="225" applyFont="1" applyFill="1" applyBorder="1" applyAlignment="1">
      <alignment horizontal="center" vertical="center"/>
    </xf>
    <xf numFmtId="0" fontId="27" fillId="48" borderId="3" xfId="225" applyFont="1" applyFill="1" applyBorder="1" applyAlignment="1">
      <alignment horizontal="center"/>
    </xf>
    <xf numFmtId="1" fontId="36" fillId="0" borderId="26" xfId="225" applyNumberFormat="1" applyFont="1" applyFill="1" applyBorder="1" applyAlignment="1">
      <alignment horizontal="right"/>
    </xf>
    <xf numFmtId="0" fontId="36" fillId="0" borderId="14" xfId="225" applyFont="1" applyFill="1" applyBorder="1" applyAlignment="1">
      <alignment horizontal="center" vertical="top" wrapText="1"/>
    </xf>
    <xf numFmtId="0" fontId="36" fillId="0" borderId="26" xfId="225" applyFont="1" applyFill="1" applyBorder="1" applyAlignment="1">
      <alignment horizontal="center" vertical="top" wrapText="1"/>
    </xf>
    <xf numFmtId="0" fontId="36" fillId="47" borderId="14" xfId="225" applyFont="1" applyFill="1" applyBorder="1" applyAlignment="1">
      <alignment horizontal="center" vertical="center" wrapText="1"/>
    </xf>
    <xf numFmtId="0" fontId="83" fillId="0" borderId="0" xfId="225" applyAlignment="1">
      <alignment vertical="center"/>
    </xf>
    <xf numFmtId="0" fontId="28" fillId="0" borderId="14" xfId="298" applyFont="1" applyFill="1" applyBorder="1"/>
    <xf numFmtId="0" fontId="36" fillId="48" borderId="3" xfId="225" applyFont="1" applyFill="1" applyBorder="1" applyAlignment="1">
      <alignment horizontal="center" vertical="center"/>
    </xf>
    <xf numFmtId="0" fontId="36" fillId="48" borderId="14" xfId="225" applyFont="1" applyFill="1" applyBorder="1" applyAlignment="1">
      <alignment horizontal="center" vertical="center" wrapText="1"/>
    </xf>
    <xf numFmtId="0" fontId="36" fillId="48" borderId="26" xfId="225" applyFont="1" applyFill="1" applyBorder="1" applyAlignment="1">
      <alignment horizontal="center" vertical="center"/>
    </xf>
    <xf numFmtId="0" fontId="36" fillId="48" borderId="26" xfId="225" applyFont="1" applyFill="1" applyBorder="1" applyAlignment="1">
      <alignment horizontal="center" vertical="center" wrapText="1"/>
    </xf>
    <xf numFmtId="0" fontId="36" fillId="0" borderId="25" xfId="225" applyFont="1" applyFill="1" applyBorder="1" applyAlignment="1">
      <alignment horizontal="center"/>
    </xf>
    <xf numFmtId="0" fontId="36" fillId="0" borderId="27" xfId="225" applyFont="1" applyFill="1" applyBorder="1" applyAlignment="1">
      <alignment horizontal="center"/>
    </xf>
    <xf numFmtId="0" fontId="27" fillId="0" borderId="25" xfId="225" applyFont="1" applyFill="1" applyBorder="1" applyAlignment="1">
      <alignment horizontal="center"/>
    </xf>
    <xf numFmtId="0" fontId="36" fillId="0" borderId="26" xfId="225" applyFont="1" applyFill="1" applyBorder="1" applyAlignment="1"/>
    <xf numFmtId="0" fontId="36" fillId="53" borderId="26" xfId="225" applyFont="1" applyFill="1" applyBorder="1" applyAlignment="1">
      <alignment horizontal="center" vertical="center" wrapText="1"/>
    </xf>
    <xf numFmtId="0" fontId="102" fillId="46" borderId="26" xfId="0" applyFont="1" applyFill="1" applyBorder="1" applyAlignment="1">
      <alignment horizontal="center"/>
    </xf>
    <xf numFmtId="0" fontId="102" fillId="46" borderId="26" xfId="0" applyFont="1" applyFill="1" applyBorder="1" applyAlignment="1">
      <alignment horizontal="center" vertical="center"/>
    </xf>
    <xf numFmtId="1" fontId="28" fillId="0" borderId="26" xfId="298" applyNumberFormat="1" applyFont="1" applyFill="1" applyBorder="1" applyAlignment="1">
      <alignment horizontal="center"/>
    </xf>
    <xf numFmtId="0" fontId="119" fillId="0" borderId="0" xfId="0" applyFont="1"/>
    <xf numFmtId="0" fontId="0" fillId="46" borderId="26" xfId="0" applyFill="1" applyBorder="1" applyAlignment="1">
      <alignment horizontal="center" vertical="top"/>
    </xf>
    <xf numFmtId="0" fontId="36" fillId="0" borderId="8" xfId="225" applyFont="1" applyFill="1" applyBorder="1" applyAlignment="1">
      <alignment horizontal="center" vertical="center"/>
    </xf>
    <xf numFmtId="0" fontId="27" fillId="0" borderId="26" xfId="225" applyFont="1" applyFill="1" applyBorder="1" applyAlignment="1">
      <alignment horizontal="center"/>
    </xf>
    <xf numFmtId="0" fontId="36" fillId="0" borderId="26" xfId="225" applyFont="1" applyFill="1" applyBorder="1" applyAlignment="1">
      <alignment horizontal="center" wrapText="1"/>
    </xf>
    <xf numFmtId="0" fontId="27" fillId="0" borderId="26" xfId="225" applyFont="1" applyFill="1" applyBorder="1" applyAlignment="1">
      <alignment horizontal="center" wrapText="1"/>
    </xf>
    <xf numFmtId="1" fontId="27" fillId="47" borderId="26" xfId="225" applyNumberFormat="1" applyFont="1" applyFill="1" applyBorder="1" applyAlignment="1">
      <alignment horizontal="right" vertical="center"/>
    </xf>
    <xf numFmtId="0" fontId="36" fillId="0" borderId="0" xfId="225" applyFont="1" applyFill="1" applyBorder="1" applyAlignment="1">
      <alignment vertical="top" wrapText="1"/>
    </xf>
    <xf numFmtId="0" fontId="36" fillId="48" borderId="26" xfId="225" applyFont="1" applyFill="1" applyBorder="1" applyAlignment="1"/>
    <xf numFmtId="0" fontId="27" fillId="48" borderId="26" xfId="225" applyFont="1" applyFill="1" applyBorder="1" applyAlignment="1"/>
    <xf numFmtId="0" fontId="36" fillId="47" borderId="3" xfId="225" applyFont="1" applyFill="1" applyBorder="1" applyAlignment="1">
      <alignment horizontal="center" wrapText="1"/>
    </xf>
    <xf numFmtId="1" fontId="36" fillId="47" borderId="26" xfId="225" applyNumberFormat="1" applyFont="1" applyFill="1" applyBorder="1" applyAlignment="1">
      <alignment horizontal="right"/>
    </xf>
    <xf numFmtId="0" fontId="36" fillId="48" borderId="14" xfId="225" applyFont="1" applyFill="1" applyBorder="1" applyAlignment="1">
      <alignment vertical="center"/>
    </xf>
    <xf numFmtId="0" fontId="36" fillId="48" borderId="6" xfId="225" applyFont="1" applyFill="1" applyBorder="1" applyAlignment="1">
      <alignment vertical="center"/>
    </xf>
    <xf numFmtId="0" fontId="36" fillId="48" borderId="8" xfId="225" applyFont="1" applyFill="1" applyBorder="1" applyAlignment="1">
      <alignment vertical="center"/>
    </xf>
    <xf numFmtId="0" fontId="83" fillId="47" borderId="0" xfId="225" applyFill="1"/>
    <xf numFmtId="0" fontId="31" fillId="0" borderId="0" xfId="0" applyFont="1" applyFill="1"/>
    <xf numFmtId="1" fontId="102" fillId="0" borderId="26" xfId="0" applyNumberFormat="1" applyFont="1" applyFill="1" applyBorder="1" applyAlignment="1">
      <alignment horizontal="right"/>
    </xf>
    <xf numFmtId="1" fontId="121" fillId="0" borderId="26" xfId="0" applyNumberFormat="1" applyFont="1" applyBorder="1"/>
    <xf numFmtId="0" fontId="35" fillId="0" borderId="0" xfId="0" applyNumberFormat="1" applyFont="1" applyAlignment="1">
      <alignment vertical="top" wrapText="1"/>
    </xf>
    <xf numFmtId="0" fontId="105" fillId="0" borderId="0" xfId="0" applyFont="1" applyFill="1" applyAlignment="1"/>
    <xf numFmtId="0" fontId="106" fillId="0" borderId="0" xfId="298" applyFont="1" applyFill="1" applyBorder="1"/>
    <xf numFmtId="2" fontId="32" fillId="0" borderId="0" xfId="225" applyNumberFormat="1" applyFont="1"/>
    <xf numFmtId="2" fontId="44" fillId="0" borderId="0" xfId="225" applyNumberFormat="1" applyFont="1" applyAlignment="1">
      <alignment horizontal="center"/>
    </xf>
    <xf numFmtId="1" fontId="27" fillId="0" borderId="26" xfId="2308" applyNumberFormat="1" applyFont="1" applyFill="1" applyBorder="1" applyAlignment="1">
      <alignment horizontal="right" vertical="center"/>
    </xf>
    <xf numFmtId="170" fontId="28" fillId="0" borderId="3" xfId="298" applyNumberFormat="1" applyFont="1" applyFill="1" applyBorder="1"/>
    <xf numFmtId="1" fontId="102" fillId="0" borderId="0" xfId="0" applyNumberFormat="1" applyFont="1"/>
    <xf numFmtId="0" fontId="121" fillId="0" borderId="0" xfId="0" applyFont="1"/>
    <xf numFmtId="0" fontId="14" fillId="0" borderId="0" xfId="2308"/>
    <xf numFmtId="0" fontId="102" fillId="0" borderId="0" xfId="2308" applyFont="1"/>
    <xf numFmtId="0" fontId="126" fillId="0" borderId="0" xfId="146" applyFont="1" applyAlignment="1" applyProtection="1"/>
    <xf numFmtId="0" fontId="0" fillId="0" borderId="0" xfId="0" applyFill="1" applyBorder="1"/>
    <xf numFmtId="0" fontId="28" fillId="0" borderId="0" xfId="298" applyFont="1" applyFill="1" applyBorder="1" applyAlignment="1">
      <alignment horizontal="left"/>
    </xf>
    <xf numFmtId="0" fontId="14" fillId="0" borderId="0" xfId="225" applyFont="1"/>
    <xf numFmtId="1" fontId="121" fillId="0" borderId="0" xfId="0" applyNumberFormat="1" applyFont="1"/>
    <xf numFmtId="0" fontId="102" fillId="46" borderId="26" xfId="0" applyFont="1" applyFill="1" applyBorder="1" applyAlignment="1">
      <alignment horizontal="center" vertical="center" wrapText="1"/>
    </xf>
    <xf numFmtId="0" fontId="98" fillId="46" borderId="26" xfId="0" applyFont="1" applyFill="1" applyBorder="1"/>
    <xf numFmtId="0" fontId="130" fillId="0" borderId="0" xfId="0" applyFont="1"/>
    <xf numFmtId="0" fontId="128" fillId="0" borderId="0" xfId="0" applyFont="1" applyFill="1"/>
    <xf numFmtId="0" fontId="102" fillId="0" borderId="26" xfId="298" applyFont="1" applyFill="1" applyBorder="1" applyAlignment="1">
      <alignment horizontal="left" vertical="center"/>
    </xf>
    <xf numFmtId="165" fontId="32" fillId="0" borderId="0" xfId="383" applyNumberFormat="1" applyFont="1" applyBorder="1" applyAlignment="1">
      <alignment vertical="center"/>
    </xf>
    <xf numFmtId="3" fontId="32" fillId="0" borderId="0" xfId="383" applyNumberFormat="1" applyFont="1" applyAlignment="1">
      <alignment vertical="center"/>
    </xf>
    <xf numFmtId="3" fontId="32" fillId="0" borderId="0" xfId="383" applyNumberFormat="1" applyFont="1" applyAlignment="1">
      <alignment horizontal="left" vertical="center"/>
    </xf>
    <xf numFmtId="0" fontId="28" fillId="0" borderId="26" xfId="298" applyFont="1" applyBorder="1" applyAlignment="1">
      <alignment horizontal="left" vertical="center"/>
    </xf>
    <xf numFmtId="0" fontId="149" fillId="0" borderId="0" xfId="0" applyFont="1"/>
    <xf numFmtId="3" fontId="150" fillId="0" borderId="0" xfId="383" applyNumberFormat="1" applyFont="1" applyAlignment="1">
      <alignment vertical="center"/>
    </xf>
    <xf numFmtId="0" fontId="151" fillId="0" borderId="0" xfId="0" applyFont="1"/>
    <xf numFmtId="0" fontId="102" fillId="0" borderId="0" xfId="298" applyFont="1" applyBorder="1" applyAlignment="1">
      <alignment horizontal="left" vertical="center"/>
    </xf>
    <xf numFmtId="1" fontId="102" fillId="0" borderId="0" xfId="0" applyNumberFormat="1" applyFont="1" applyFill="1" applyBorder="1" applyAlignment="1">
      <alignment horizontal="right" vertical="center" wrapText="1"/>
    </xf>
    <xf numFmtId="1" fontId="102" fillId="0" borderId="0" xfId="298" applyNumberFormat="1" applyFont="1" applyBorder="1" applyAlignment="1">
      <alignment horizontal="right" vertical="center"/>
    </xf>
    <xf numFmtId="1" fontId="102" fillId="0" borderId="0" xfId="0" applyNumberFormat="1" applyFont="1" applyBorder="1" applyAlignment="1">
      <alignment horizontal="right" vertical="center" wrapText="1"/>
    </xf>
    <xf numFmtId="1" fontId="28" fillId="0" borderId="0" xfId="298" applyNumberFormat="1" applyFont="1" applyBorder="1" applyAlignment="1">
      <alignment horizontal="right"/>
    </xf>
    <xf numFmtId="0" fontId="118" fillId="0" borderId="0" xfId="0" applyFont="1"/>
    <xf numFmtId="10" fontId="152" fillId="0" borderId="0" xfId="0" applyNumberFormat="1" applyFont="1"/>
    <xf numFmtId="0" fontId="14" fillId="0" borderId="0" xfId="2308" applyFill="1"/>
    <xf numFmtId="0" fontId="29" fillId="0" borderId="0" xfId="298"/>
    <xf numFmtId="0" fontId="105" fillId="0" borderId="0" xfId="2308" applyFont="1"/>
    <xf numFmtId="170" fontId="14" fillId="0" borderId="0" xfId="2308" applyNumberFormat="1"/>
    <xf numFmtId="0" fontId="121" fillId="0" borderId="26" xfId="0" applyFont="1" applyBorder="1"/>
    <xf numFmtId="0" fontId="32" fillId="0" borderId="0" xfId="298" applyFont="1"/>
    <xf numFmtId="0" fontId="29" fillId="0" borderId="0" xfId="298" applyFont="1" applyBorder="1"/>
    <xf numFmtId="0" fontId="119" fillId="0" borderId="0" xfId="2308" applyFont="1"/>
    <xf numFmtId="0" fontId="125" fillId="46" borderId="0" xfId="2433" applyFont="1" applyFill="1"/>
    <xf numFmtId="0" fontId="101" fillId="0" borderId="0" xfId="2308" applyFont="1" applyFill="1" applyBorder="1" applyAlignment="1"/>
    <xf numFmtId="0" fontId="102" fillId="46" borderId="26" xfId="2433" applyFont="1" applyFill="1" applyBorder="1"/>
    <xf numFmtId="0" fontId="102" fillId="46" borderId="0" xfId="2433" applyFont="1" applyFill="1" applyBorder="1"/>
    <xf numFmtId="0" fontId="102" fillId="46" borderId="26" xfId="2433" applyFont="1" applyFill="1" applyBorder="1" applyAlignment="1">
      <alignment horizontal="center" vertical="center"/>
    </xf>
    <xf numFmtId="0" fontId="14" fillId="46" borderId="26" xfId="2308" applyFill="1" applyBorder="1" applyAlignment="1">
      <alignment horizontal="center" vertical="center"/>
    </xf>
    <xf numFmtId="0" fontId="102" fillId="0" borderId="0" xfId="2308" applyFont="1" applyBorder="1"/>
    <xf numFmtId="2" fontId="28" fillId="0" borderId="26" xfId="2308" applyNumberFormat="1" applyFont="1" applyFill="1" applyBorder="1" applyAlignment="1" applyProtection="1">
      <alignment horizontal="right" vertical="center" wrapText="1" shrinkToFit="1"/>
    </xf>
    <xf numFmtId="2" fontId="28" fillId="0" borderId="36" xfId="2308" applyNumberFormat="1" applyFont="1" applyFill="1" applyBorder="1" applyAlignment="1" applyProtection="1">
      <alignment horizontal="right" vertical="center" wrapText="1" shrinkToFit="1"/>
    </xf>
    <xf numFmtId="15" fontId="105" fillId="0" borderId="0" xfId="2308" applyNumberFormat="1" applyFont="1"/>
    <xf numFmtId="0" fontId="14" fillId="0" borderId="0" xfId="2433"/>
    <xf numFmtId="0" fontId="101" fillId="0" borderId="0" xfId="2433" applyFont="1"/>
    <xf numFmtId="0" fontId="102" fillId="48" borderId="26" xfId="2433" applyFont="1" applyFill="1" applyBorder="1" applyAlignment="1">
      <alignment horizontal="center" vertical="center"/>
    </xf>
    <xf numFmtId="0" fontId="102" fillId="0" borderId="0" xfId="2433" applyFont="1"/>
    <xf numFmtId="0" fontId="14" fillId="0" borderId="26" xfId="2433" applyBorder="1"/>
    <xf numFmtId="1" fontId="28" fillId="0" borderId="0" xfId="2434" applyNumberFormat="1" applyFont="1" applyFill="1" applyBorder="1" applyAlignment="1" applyProtection="1">
      <alignment horizontal="right" vertical="center" wrapText="1" shrinkToFit="1"/>
    </xf>
    <xf numFmtId="1" fontId="121" fillId="0" borderId="0" xfId="2433" applyNumberFormat="1" applyFont="1"/>
    <xf numFmtId="1" fontId="28" fillId="0" borderId="26" xfId="2434" applyNumberFormat="1" applyFont="1" applyFill="1" applyBorder="1" applyAlignment="1" applyProtection="1">
      <alignment horizontal="right" vertical="center" wrapText="1" shrinkToFit="1"/>
    </xf>
    <xf numFmtId="0" fontId="105" fillId="0" borderId="0" xfId="2434" applyFont="1"/>
    <xf numFmtId="0" fontId="121" fillId="0" borderId="0" xfId="2433" applyFont="1" applyFill="1" applyBorder="1"/>
    <xf numFmtId="0" fontId="14" fillId="0" borderId="0" xfId="2434"/>
    <xf numFmtId="0" fontId="162" fillId="0" borderId="0" xfId="2434" applyFont="1" applyAlignment="1">
      <alignment wrapText="1"/>
    </xf>
    <xf numFmtId="0" fontId="14" fillId="0" borderId="0" xfId="2434" applyAlignment="1">
      <alignment wrapText="1"/>
    </xf>
    <xf numFmtId="2" fontId="14" fillId="0" borderId="0" xfId="2434" applyNumberFormat="1" applyAlignment="1">
      <alignment wrapText="1"/>
    </xf>
    <xf numFmtId="0" fontId="121" fillId="0" borderId="0" xfId="2434" applyFont="1" applyAlignment="1">
      <alignment wrapText="1"/>
    </xf>
    <xf numFmtId="0" fontId="102" fillId="46" borderId="26" xfId="2434" applyFont="1" applyFill="1" applyBorder="1"/>
    <xf numFmtId="0" fontId="102" fillId="48" borderId="26" xfId="2434" applyNumberFormat="1" applyFont="1" applyFill="1" applyBorder="1" applyAlignment="1">
      <alignment horizontal="center" vertical="center"/>
    </xf>
    <xf numFmtId="0" fontId="121" fillId="0" borderId="0" xfId="2434" applyFont="1"/>
    <xf numFmtId="0" fontId="102" fillId="48" borderId="26" xfId="2434" applyFont="1" applyFill="1" applyBorder="1" applyAlignment="1">
      <alignment horizontal="center" vertical="center"/>
    </xf>
    <xf numFmtId="0" fontId="121" fillId="48" borderId="26" xfId="2434" applyFont="1" applyFill="1" applyBorder="1" applyAlignment="1">
      <alignment vertical="center"/>
    </xf>
    <xf numFmtId="170" fontId="121" fillId="0" borderId="0" xfId="2434" applyNumberFormat="1" applyFont="1"/>
    <xf numFmtId="1" fontId="102" fillId="0" borderId="0" xfId="2434" applyNumberFormat="1" applyFont="1" applyBorder="1"/>
    <xf numFmtId="0" fontId="14" fillId="0" borderId="26" xfId="2434" applyBorder="1"/>
    <xf numFmtId="170" fontId="14" fillId="0" borderId="0" xfId="2434" applyNumberFormat="1"/>
    <xf numFmtId="0" fontId="102" fillId="0" borderId="26" xfId="2434" applyFont="1" applyBorder="1"/>
    <xf numFmtId="1" fontId="102" fillId="0" borderId="26" xfId="2434" applyNumberFormat="1" applyFont="1" applyBorder="1"/>
    <xf numFmtId="1" fontId="160" fillId="0" borderId="26" xfId="2434" applyNumberFormat="1" applyFont="1" applyBorder="1" applyAlignment="1">
      <alignment horizontal="right" vertical="center" wrapText="1"/>
    </xf>
    <xf numFmtId="1" fontId="102" fillId="0" borderId="26" xfId="2434" applyNumberFormat="1" applyFont="1" applyFill="1" applyBorder="1" applyAlignment="1">
      <alignment horizontal="right" vertical="center"/>
    </xf>
    <xf numFmtId="49" fontId="32" fillId="0" borderId="26" xfId="2434" applyNumberFormat="1" applyFont="1" applyFill="1" applyBorder="1" applyAlignment="1" applyProtection="1">
      <alignment horizontal="left" vertical="center" wrapText="1" shrinkToFit="1"/>
    </xf>
    <xf numFmtId="1" fontId="164" fillId="0" borderId="26" xfId="2434" applyNumberFormat="1" applyFont="1" applyBorder="1"/>
    <xf numFmtId="0" fontId="161" fillId="0" borderId="0" xfId="2434" applyNumberFormat="1" applyFont="1" applyFill="1" applyBorder="1" applyAlignment="1" applyProtection="1">
      <alignment horizontal="left" vertical="top" wrapText="1" shrinkToFit="1"/>
    </xf>
    <xf numFmtId="0" fontId="102" fillId="0" borderId="26" xfId="2434" applyFont="1" applyFill="1" applyBorder="1"/>
    <xf numFmtId="1" fontId="102" fillId="0" borderId="0" xfId="2434" applyNumberFormat="1" applyFont="1"/>
    <xf numFmtId="0" fontId="105" fillId="0" borderId="0" xfId="2434" applyFont="1" applyFill="1" applyBorder="1"/>
    <xf numFmtId="1" fontId="105" fillId="0" borderId="0" xfId="2434" applyNumberFormat="1" applyFont="1" applyBorder="1"/>
    <xf numFmtId="0" fontId="106" fillId="0" borderId="0" xfId="2434" applyFont="1"/>
    <xf numFmtId="1" fontId="14" fillId="0" borderId="0" xfId="2434" applyNumberFormat="1"/>
    <xf numFmtId="0" fontId="166" fillId="0" borderId="0" xfId="2434" applyFont="1" applyAlignment="1">
      <alignment horizontal="left" vertical="center"/>
    </xf>
    <xf numFmtId="0" fontId="167" fillId="0" borderId="0" xfId="2434" applyFont="1"/>
    <xf numFmtId="0" fontId="102" fillId="0" borderId="0" xfId="2434" applyFont="1"/>
    <xf numFmtId="49" fontId="28" fillId="46" borderId="26" xfId="2434" applyNumberFormat="1" applyFont="1" applyFill="1" applyBorder="1" applyAlignment="1" applyProtection="1">
      <alignment horizontal="center" vertical="center" wrapText="1" shrinkToFit="1"/>
    </xf>
    <xf numFmtId="0" fontId="14" fillId="48" borderId="0" xfId="2434" applyFill="1" applyAlignment="1">
      <alignment horizontal="center" vertical="center" wrapText="1"/>
    </xf>
    <xf numFmtId="0" fontId="14" fillId="48" borderId="0" xfId="2434" applyFill="1"/>
    <xf numFmtId="49" fontId="28" fillId="0" borderId="26" xfId="2434" applyNumberFormat="1" applyFont="1" applyFill="1" applyBorder="1" applyAlignment="1" applyProtection="1">
      <alignment horizontal="center" vertical="center" wrapText="1" shrinkToFit="1"/>
    </xf>
    <xf numFmtId="170" fontId="28" fillId="0" borderId="26" xfId="2434" applyNumberFormat="1" applyFont="1" applyFill="1" applyBorder="1" applyAlignment="1" applyProtection="1">
      <alignment horizontal="center" vertical="center" wrapText="1" shrinkToFit="1"/>
    </xf>
    <xf numFmtId="170" fontId="28" fillId="0" borderId="26" xfId="2434" applyNumberFormat="1" applyFont="1" applyBorder="1" applyAlignment="1">
      <alignment horizontal="right" vertical="center"/>
    </xf>
    <xf numFmtId="170" fontId="28" fillId="43" borderId="26" xfId="2434" applyNumberFormat="1" applyFont="1" applyFill="1" applyBorder="1" applyAlignment="1">
      <alignment horizontal="right" vertical="center"/>
    </xf>
    <xf numFmtId="170" fontId="28" fillId="0" borderId="26" xfId="2434" applyNumberFormat="1" applyFont="1" applyFill="1" applyBorder="1" applyAlignment="1" applyProtection="1">
      <alignment horizontal="right" vertical="center" wrapText="1" shrinkToFit="1"/>
    </xf>
    <xf numFmtId="49" fontId="28" fillId="0" borderId="26" xfId="2434" applyNumberFormat="1" applyFont="1" applyFill="1" applyBorder="1" applyAlignment="1" applyProtection="1">
      <alignment horizontal="left" vertical="center" wrapText="1" shrinkToFit="1"/>
    </xf>
    <xf numFmtId="170" fontId="121" fillId="0" borderId="26" xfId="2434" applyNumberFormat="1" applyFont="1" applyBorder="1"/>
    <xf numFmtId="170" fontId="28" fillId="0" borderId="26" xfId="2434" applyNumberFormat="1" applyFont="1" applyFill="1" applyBorder="1" applyAlignment="1">
      <alignment horizontal="right" vertical="center"/>
    </xf>
    <xf numFmtId="170" fontId="102" fillId="0" borderId="26" xfId="2434" applyNumberFormat="1" applyFont="1" applyBorder="1"/>
    <xf numFmtId="0" fontId="125" fillId="0" borderId="0" xfId="2434" applyFont="1"/>
    <xf numFmtId="0" fontId="28" fillId="46" borderId="26" xfId="2434" applyFont="1" applyFill="1" applyBorder="1" applyAlignment="1">
      <alignment horizontal="center" vertical="center" wrapText="1"/>
    </xf>
    <xf numFmtId="0" fontId="160" fillId="0" borderId="0" xfId="2434" applyFont="1" applyFill="1" applyBorder="1" applyAlignment="1">
      <alignment wrapText="1"/>
    </xf>
    <xf numFmtId="0" fontId="28" fillId="0" borderId="26" xfId="2434" applyFont="1" applyFill="1" applyBorder="1" applyAlignment="1">
      <alignment horizontal="center" vertical="center" wrapText="1"/>
    </xf>
    <xf numFmtId="0" fontId="28" fillId="0" borderId="26" xfId="2434" applyFont="1" applyFill="1" applyBorder="1" applyAlignment="1">
      <alignment horizontal="center" vertical="center"/>
    </xf>
    <xf numFmtId="0" fontId="14" fillId="0" borderId="0" xfId="2434" applyFill="1"/>
    <xf numFmtId="0" fontId="160" fillId="0" borderId="26" xfId="2434" applyFont="1" applyFill="1" applyBorder="1" applyAlignment="1">
      <alignment wrapText="1"/>
    </xf>
    <xf numFmtId="2" fontId="160" fillId="0" borderId="26" xfId="2434" applyNumberFormat="1" applyFont="1" applyFill="1" applyBorder="1" applyAlignment="1">
      <alignment wrapText="1"/>
    </xf>
    <xf numFmtId="173" fontId="160" fillId="0" borderId="26" xfId="2435" applyNumberFormat="1" applyFont="1" applyFill="1" applyBorder="1" applyAlignment="1">
      <alignment horizontal="right" vertical="center" wrapText="1"/>
    </xf>
    <xf numFmtId="173" fontId="102" fillId="0" borderId="26" xfId="2434" applyNumberFormat="1" applyFont="1" applyFill="1" applyBorder="1" applyAlignment="1">
      <alignment horizontal="right" vertical="center"/>
    </xf>
    <xf numFmtId="173" fontId="102" fillId="0" borderId="26" xfId="2434" applyNumberFormat="1" applyFont="1" applyBorder="1" applyAlignment="1">
      <alignment horizontal="right" vertical="center"/>
    </xf>
    <xf numFmtId="2" fontId="160" fillId="0" borderId="26" xfId="2435" applyNumberFormat="1" applyFont="1" applyFill="1" applyBorder="1" applyAlignment="1">
      <alignment horizontal="right" vertical="center" wrapText="1"/>
    </xf>
    <xf numFmtId="2" fontId="102" fillId="0" borderId="26" xfId="2434" applyNumberFormat="1" applyFont="1" applyFill="1" applyBorder="1" applyAlignment="1">
      <alignment horizontal="right" vertical="center"/>
    </xf>
    <xf numFmtId="2" fontId="102" fillId="0" borderId="26" xfId="2434" applyNumberFormat="1" applyFont="1" applyBorder="1" applyAlignment="1">
      <alignment horizontal="right" vertical="center"/>
    </xf>
    <xf numFmtId="2" fontId="160" fillId="0" borderId="26" xfId="2435" applyNumberFormat="1" applyFont="1" applyFill="1" applyBorder="1" applyAlignment="1">
      <alignment horizontal="right" vertical="center"/>
    </xf>
    <xf numFmtId="173" fontId="160" fillId="0" borderId="26" xfId="2435" applyNumberFormat="1" applyFont="1" applyFill="1" applyBorder="1" applyAlignment="1">
      <alignment horizontal="right" vertical="center"/>
    </xf>
    <xf numFmtId="0" fontId="121" fillId="0" borderId="26" xfId="2434" applyFont="1" applyFill="1" applyBorder="1" applyAlignment="1">
      <alignment horizontal="center" vertical="center"/>
    </xf>
    <xf numFmtId="173" fontId="0" fillId="0" borderId="26" xfId="2435" applyNumberFormat="1" applyFont="1" applyBorder="1" applyAlignment="1">
      <alignment horizontal="right" vertical="center"/>
    </xf>
    <xf numFmtId="173" fontId="14" fillId="0" borderId="26" xfId="2434" applyNumberFormat="1" applyBorder="1" applyAlignment="1">
      <alignment horizontal="right" vertical="center"/>
    </xf>
    <xf numFmtId="0" fontId="102" fillId="0" borderId="26" xfId="2434" applyFont="1" applyBorder="1" applyAlignment="1">
      <alignment horizontal="right" vertical="center"/>
    </xf>
    <xf numFmtId="0" fontId="168" fillId="0" borderId="0" xfId="2434" applyFont="1" applyFill="1" applyBorder="1" applyAlignment="1"/>
    <xf numFmtId="0" fontId="156" fillId="0" borderId="0" xfId="298" applyFont="1"/>
    <xf numFmtId="0" fontId="28" fillId="48" borderId="26" xfId="298" applyFont="1" applyFill="1" applyBorder="1" applyAlignment="1">
      <alignment horizontal="left" vertical="center"/>
    </xf>
    <xf numFmtId="0" fontId="29" fillId="0" borderId="26" xfId="298" applyBorder="1"/>
    <xf numFmtId="0" fontId="169" fillId="0" borderId="0" xfId="2434" applyFont="1"/>
    <xf numFmtId="170" fontId="29" fillId="0" borderId="0" xfId="298" applyNumberFormat="1"/>
    <xf numFmtId="0" fontId="156" fillId="0" borderId="0" xfId="298" applyFont="1" applyFill="1" applyBorder="1" applyAlignment="1">
      <alignment horizontal="left"/>
    </xf>
    <xf numFmtId="0" fontId="59" fillId="0" borderId="38" xfId="298" applyFont="1" applyFill="1" applyBorder="1" applyAlignment="1">
      <alignment horizontal="left"/>
    </xf>
    <xf numFmtId="0" fontId="28" fillId="77" borderId="26" xfId="298" applyFont="1" applyFill="1" applyBorder="1" applyAlignment="1">
      <alignment horizontal="left"/>
    </xf>
    <xf numFmtId="0" fontId="28" fillId="77" borderId="26" xfId="298" applyFont="1" applyFill="1" applyBorder="1" applyAlignment="1">
      <alignment horizontal="center" vertical="center" textRotation="90" wrapText="1"/>
    </xf>
    <xf numFmtId="170" fontId="28" fillId="77" borderId="26" xfId="298" applyNumberFormat="1" applyFont="1" applyFill="1" applyBorder="1" applyAlignment="1">
      <alignment horizontal="center" vertical="center" textRotation="90" wrapText="1"/>
    </xf>
    <xf numFmtId="170" fontId="28" fillId="0" borderId="0" xfId="298" applyNumberFormat="1" applyFont="1" applyFill="1" applyBorder="1" applyAlignment="1">
      <alignment horizontal="center" vertical="center" textRotation="90" wrapText="1"/>
    </xf>
    <xf numFmtId="0" fontId="14" fillId="77" borderId="26" xfId="2434" applyFill="1" applyBorder="1"/>
    <xf numFmtId="0" fontId="170" fillId="0" borderId="26" xfId="298" applyFont="1" applyFill="1" applyBorder="1" applyAlignment="1">
      <alignment horizontal="left"/>
    </xf>
    <xf numFmtId="0" fontId="170" fillId="0" borderId="26" xfId="298" applyFont="1" applyFill="1" applyBorder="1" applyAlignment="1">
      <alignment horizontal="right" vertical="center"/>
    </xf>
    <xf numFmtId="170" fontId="170" fillId="0" borderId="26" xfId="298" quotePrefix="1" applyNumberFormat="1" applyFont="1" applyFill="1" applyBorder="1" applyAlignment="1">
      <alignment horizontal="right" vertical="center" wrapText="1"/>
    </xf>
    <xf numFmtId="170" fontId="170" fillId="7" borderId="0" xfId="298" quotePrefix="1" applyNumberFormat="1" applyFont="1" applyFill="1" applyBorder="1" applyAlignment="1">
      <alignment horizontal="right" vertical="center" wrapText="1"/>
    </xf>
    <xf numFmtId="0" fontId="14" fillId="0" borderId="0" xfId="2434" applyBorder="1"/>
    <xf numFmtId="170" fontId="32" fillId="0" borderId="0" xfId="298" applyNumberFormat="1" applyFont="1" applyAlignment="1">
      <alignment horizontal="right"/>
    </xf>
    <xf numFmtId="3" fontId="32" fillId="0" borderId="0" xfId="298" applyNumberFormat="1" applyFont="1" applyAlignment="1">
      <alignment horizontal="right"/>
    </xf>
    <xf numFmtId="0" fontId="32" fillId="0" borderId="0" xfId="298" applyFont="1" applyAlignment="1">
      <alignment horizontal="right"/>
    </xf>
    <xf numFmtId="0" fontId="32" fillId="7" borderId="0" xfId="298" applyFont="1" applyFill="1"/>
    <xf numFmtId="0" fontId="50" fillId="78" borderId="14" xfId="298" applyFont="1" applyFill="1" applyBorder="1" applyAlignment="1">
      <alignment vertical="center"/>
    </xf>
    <xf numFmtId="3" fontId="172" fillId="78" borderId="25" xfId="298" applyNumberFormat="1" applyFont="1" applyFill="1" applyBorder="1" applyAlignment="1">
      <alignment horizontal="center" vertical="center" wrapText="1"/>
    </xf>
    <xf numFmtId="170" fontId="172" fillId="78" borderId="37" xfId="298" applyNumberFormat="1" applyFont="1" applyFill="1" applyBorder="1" applyAlignment="1">
      <alignment horizontal="center" vertical="center" wrapText="1"/>
    </xf>
    <xf numFmtId="170" fontId="172" fillId="78" borderId="25" xfId="298" applyNumberFormat="1" applyFont="1" applyFill="1" applyBorder="1" applyAlignment="1">
      <alignment horizontal="center" vertical="center" wrapText="1"/>
    </xf>
    <xf numFmtId="0" fontId="172" fillId="78" borderId="6" xfId="298" applyFont="1" applyFill="1" applyBorder="1" applyAlignment="1">
      <alignment horizontal="left"/>
    </xf>
    <xf numFmtId="3" fontId="172" fillId="78" borderId="26" xfId="298" applyNumberFormat="1" applyFont="1" applyFill="1" applyBorder="1" applyAlignment="1">
      <alignment horizontal="center"/>
    </xf>
    <xf numFmtId="170" fontId="172" fillId="78" borderId="26" xfId="298" applyNumberFormat="1" applyFont="1" applyFill="1" applyBorder="1" applyAlignment="1">
      <alignment horizontal="center"/>
    </xf>
    <xf numFmtId="0" fontId="172" fillId="78" borderId="8" xfId="298" applyFont="1" applyFill="1" applyBorder="1" applyAlignment="1">
      <alignment horizontal="left"/>
    </xf>
    <xf numFmtId="3" fontId="172" fillId="78" borderId="26" xfId="298" quotePrefix="1" applyNumberFormat="1" applyFont="1" applyFill="1" applyBorder="1" applyAlignment="1">
      <alignment horizontal="center" vertical="center" wrapText="1"/>
    </xf>
    <xf numFmtId="174" fontId="172" fillId="78" borderId="26" xfId="298" quotePrefix="1" applyNumberFormat="1" applyFont="1" applyFill="1" applyBorder="1" applyAlignment="1">
      <alignment horizontal="center" vertical="center" wrapText="1"/>
    </xf>
    <xf numFmtId="0" fontId="172" fillId="7" borderId="37" xfId="298" applyFont="1" applyFill="1" applyBorder="1" applyAlignment="1">
      <alignment horizontal="left"/>
    </xf>
    <xf numFmtId="0" fontId="172" fillId="7" borderId="15" xfId="298" applyFont="1" applyFill="1" applyBorder="1" applyAlignment="1">
      <alignment horizontal="right" vertical="center"/>
    </xf>
    <xf numFmtId="3" fontId="172" fillId="7" borderId="15" xfId="298" applyNumberFormat="1" applyFont="1" applyFill="1" applyBorder="1" applyAlignment="1">
      <alignment horizontal="right" vertical="center"/>
    </xf>
    <xf numFmtId="170" fontId="172" fillId="7" borderId="15" xfId="298" quotePrefix="1" applyNumberFormat="1" applyFont="1" applyFill="1" applyBorder="1" applyAlignment="1">
      <alignment horizontal="right" vertical="center" wrapText="1"/>
    </xf>
    <xf numFmtId="0" fontId="31" fillId="7" borderId="37" xfId="2434" applyFont="1" applyFill="1" applyBorder="1" applyAlignment="1"/>
    <xf numFmtId="0" fontId="32" fillId="7" borderId="14" xfId="2434" applyFont="1" applyFill="1" applyBorder="1" applyAlignment="1">
      <alignment horizontal="right"/>
    </xf>
    <xf numFmtId="3" fontId="32" fillId="7" borderId="37" xfId="2434" applyNumberFormat="1" applyFont="1" applyFill="1" applyBorder="1" applyAlignment="1">
      <alignment horizontal="right"/>
    </xf>
    <xf numFmtId="170" fontId="32" fillId="7" borderId="15" xfId="2434" applyNumberFormat="1" applyFont="1" applyFill="1" applyBorder="1" applyAlignment="1">
      <alignment horizontal="right"/>
    </xf>
    <xf numFmtId="0" fontId="31" fillId="7" borderId="40" xfId="2434" applyFont="1" applyFill="1" applyBorder="1" applyAlignment="1"/>
    <xf numFmtId="0" fontId="32" fillId="7" borderId="6" xfId="2434" applyFont="1" applyFill="1" applyBorder="1" applyAlignment="1">
      <alignment horizontal="right"/>
    </xf>
    <xf numFmtId="3" fontId="32" fillId="7" borderId="40" xfId="2434" applyNumberFormat="1" applyFont="1" applyFill="1" applyBorder="1" applyAlignment="1">
      <alignment horizontal="right"/>
    </xf>
    <xf numFmtId="170" fontId="32" fillId="7" borderId="0" xfId="2434" applyNumberFormat="1" applyFont="1" applyFill="1" applyBorder="1" applyAlignment="1">
      <alignment horizontal="right"/>
    </xf>
    <xf numFmtId="0" fontId="31" fillId="55" borderId="40" xfId="2434" applyFont="1" applyFill="1" applyBorder="1" applyAlignment="1"/>
    <xf numFmtId="0" fontId="32" fillId="55" borderId="6" xfId="2434" applyFont="1" applyFill="1" applyBorder="1" applyAlignment="1">
      <alignment horizontal="right"/>
    </xf>
    <xf numFmtId="3" fontId="32" fillId="55" borderId="40" xfId="2434" applyNumberFormat="1" applyFont="1" applyFill="1" applyBorder="1" applyAlignment="1">
      <alignment horizontal="right"/>
    </xf>
    <xf numFmtId="170" fontId="32" fillId="55" borderId="0" xfId="2434" applyNumberFormat="1" applyFont="1" applyFill="1" applyBorder="1" applyAlignment="1">
      <alignment horizontal="right"/>
    </xf>
    <xf numFmtId="4" fontId="32" fillId="7" borderId="40" xfId="2434" applyNumberFormat="1" applyFont="1" applyFill="1" applyBorder="1" applyAlignment="1">
      <alignment horizontal="right"/>
    </xf>
    <xf numFmtId="0" fontId="31" fillId="55" borderId="38" xfId="2434" applyFont="1" applyFill="1" applyBorder="1" applyAlignment="1"/>
    <xf numFmtId="0" fontId="32" fillId="55" borderId="8" xfId="2434" applyFont="1" applyFill="1" applyBorder="1" applyAlignment="1">
      <alignment horizontal="right"/>
    </xf>
    <xf numFmtId="3" fontId="32" fillId="55" borderId="38" xfId="2434" applyNumberFormat="1" applyFont="1" applyFill="1" applyBorder="1" applyAlignment="1">
      <alignment horizontal="right"/>
    </xf>
    <xf numFmtId="170" fontId="32" fillId="55" borderId="7" xfId="2434" applyNumberFormat="1" applyFont="1" applyFill="1" applyBorder="1" applyAlignment="1">
      <alignment horizontal="right"/>
    </xf>
    <xf numFmtId="1" fontId="32" fillId="7" borderId="0" xfId="298" quotePrefix="1" applyNumberFormat="1" applyFont="1" applyFill="1" applyAlignment="1">
      <alignment horizontal="left"/>
    </xf>
    <xf numFmtId="3" fontId="29" fillId="0" borderId="0" xfId="298" applyNumberFormat="1"/>
    <xf numFmtId="0" fontId="32" fillId="7" borderId="0" xfId="2434" applyFont="1" applyFill="1"/>
    <xf numFmtId="3" fontId="32" fillId="0" borderId="0" xfId="2434" applyNumberFormat="1" applyFont="1" applyAlignment="1">
      <alignment horizontal="right"/>
    </xf>
    <xf numFmtId="170" fontId="32" fillId="0" borderId="0" xfId="2434" applyNumberFormat="1" applyFont="1" applyAlignment="1">
      <alignment horizontal="right"/>
    </xf>
    <xf numFmtId="3" fontId="14" fillId="0" borderId="0" xfId="2434" applyNumberFormat="1"/>
    <xf numFmtId="0" fontId="53" fillId="0" borderId="0" xfId="298" applyFont="1"/>
    <xf numFmtId="0" fontId="14" fillId="0" borderId="0" xfId="2437"/>
    <xf numFmtId="0" fontId="14" fillId="0" borderId="0" xfId="2437" applyAlignment="1">
      <alignment horizontal="left"/>
    </xf>
    <xf numFmtId="0" fontId="102" fillId="46" borderId="26" xfId="2437" applyFont="1" applyFill="1" applyBorder="1"/>
    <xf numFmtId="0" fontId="102" fillId="0" borderId="0" xfId="2437" applyFont="1" applyAlignment="1">
      <alignment horizontal="center"/>
    </xf>
    <xf numFmtId="49" fontId="102" fillId="46" borderId="26" xfId="2437" applyNumberFormat="1" applyFont="1" applyFill="1" applyBorder="1" applyAlignment="1">
      <alignment horizontal="center" vertical="center"/>
    </xf>
    <xf numFmtId="49" fontId="102" fillId="47" borderId="26" xfId="2437" applyNumberFormat="1" applyFont="1" applyFill="1" applyBorder="1" applyAlignment="1">
      <alignment horizontal="center" vertical="center"/>
    </xf>
    <xf numFmtId="49" fontId="102" fillId="46" borderId="26" xfId="2437" applyNumberFormat="1" applyFont="1" applyFill="1" applyBorder="1" applyAlignment="1">
      <alignment vertical="center"/>
    </xf>
    <xf numFmtId="49" fontId="14" fillId="0" borderId="0" xfId="2437" applyNumberFormat="1" applyAlignment="1">
      <alignment vertical="center"/>
    </xf>
    <xf numFmtId="0" fontId="102" fillId="0" borderId="0" xfId="2437" applyFont="1"/>
    <xf numFmtId="0" fontId="174" fillId="0" borderId="0" xfId="2434" applyFont="1" applyFill="1"/>
    <xf numFmtId="0" fontId="32" fillId="7" borderId="10" xfId="2434" applyNumberFormat="1" applyFont="1" applyFill="1" applyBorder="1" applyAlignment="1">
      <alignment horizontal="right"/>
    </xf>
    <xf numFmtId="0" fontId="105" fillId="0" borderId="0" xfId="2437" applyFont="1"/>
    <xf numFmtId="0" fontId="106" fillId="0" borderId="0" xfId="2437" applyFont="1"/>
    <xf numFmtId="0" fontId="175" fillId="0" borderId="0" xfId="2437" applyFont="1" applyAlignment="1"/>
    <xf numFmtId="0" fontId="106" fillId="0" borderId="0" xfId="2437" applyFont="1" applyAlignment="1">
      <alignment horizontal="left"/>
    </xf>
    <xf numFmtId="0" fontId="105" fillId="0" borderId="0" xfId="2437" applyFont="1" applyAlignment="1">
      <alignment horizontal="left"/>
    </xf>
    <xf numFmtId="0" fontId="175" fillId="0" borderId="0" xfId="2437" applyFont="1" applyAlignment="1">
      <alignment horizontal="left"/>
    </xf>
    <xf numFmtId="0" fontId="105" fillId="0" borderId="0" xfId="146" applyFont="1" applyAlignment="1" applyProtection="1"/>
    <xf numFmtId="0" fontId="32" fillId="0" borderId="0" xfId="2437" applyFont="1"/>
    <xf numFmtId="0" fontId="101" fillId="0" borderId="0" xfId="2437" applyFont="1"/>
    <xf numFmtId="0" fontId="102" fillId="47" borderId="26" xfId="2437" applyFont="1" applyFill="1" applyBorder="1" applyAlignment="1">
      <alignment horizontal="left"/>
    </xf>
    <xf numFmtId="1" fontId="102" fillId="47" borderId="26" xfId="2437" applyNumberFormat="1" applyFont="1" applyFill="1" applyBorder="1" applyAlignment="1">
      <alignment horizontal="right" vertical="center"/>
    </xf>
    <xf numFmtId="1" fontId="102" fillId="47" borderId="26" xfId="2437" applyNumberFormat="1" applyFont="1" applyFill="1" applyBorder="1"/>
    <xf numFmtId="1" fontId="102" fillId="47" borderId="26" xfId="2438" applyNumberFormat="1" applyFont="1" applyFill="1" applyBorder="1" applyAlignment="1">
      <alignment horizontal="right" vertical="center"/>
    </xf>
    <xf numFmtId="1" fontId="102" fillId="47" borderId="26" xfId="2437" applyNumberFormat="1" applyFont="1" applyFill="1" applyBorder="1" applyAlignment="1">
      <alignment horizontal="left"/>
    </xf>
    <xf numFmtId="170" fontId="28" fillId="47" borderId="26" xfId="2437" applyNumberFormat="1" applyFont="1" applyFill="1" applyBorder="1" applyAlignment="1">
      <alignment horizontal="left"/>
    </xf>
    <xf numFmtId="1" fontId="102" fillId="47" borderId="26" xfId="2436" applyNumberFormat="1" applyFont="1" applyFill="1" applyBorder="1" applyAlignment="1" applyProtection="1">
      <alignment horizontal="right" vertical="center"/>
      <protection locked="0"/>
    </xf>
    <xf numFmtId="1" fontId="102" fillId="47" borderId="26" xfId="2437" applyNumberFormat="1" applyFont="1" applyFill="1" applyBorder="1" applyAlignment="1">
      <alignment horizontal="center" vertical="center"/>
    </xf>
    <xf numFmtId="2" fontId="28" fillId="0" borderId="36" xfId="2434" applyNumberFormat="1" applyFont="1" applyFill="1" applyBorder="1" applyAlignment="1" applyProtection="1">
      <alignment horizontal="right" vertical="center" wrapText="1" shrinkToFit="1"/>
    </xf>
    <xf numFmtId="2" fontId="28" fillId="0" borderId="26" xfId="2434" applyNumberFormat="1" applyFont="1" applyFill="1" applyBorder="1" applyAlignment="1" applyProtection="1">
      <alignment horizontal="right" vertical="center" wrapText="1" shrinkToFit="1"/>
    </xf>
    <xf numFmtId="1" fontId="160" fillId="0" borderId="26" xfId="2434" applyNumberFormat="1" applyFont="1" applyFill="1" applyBorder="1" applyAlignment="1">
      <alignment horizontal="right" vertical="center" wrapText="1"/>
    </xf>
    <xf numFmtId="0" fontId="28" fillId="48" borderId="26" xfId="2434" applyFont="1" applyFill="1" applyBorder="1" applyAlignment="1">
      <alignment horizontal="center" vertical="center" wrapText="1"/>
    </xf>
    <xf numFmtId="0" fontId="28" fillId="48" borderId="26" xfId="2434" applyFont="1" applyFill="1" applyBorder="1" applyAlignment="1">
      <alignment horizontal="center" vertical="center"/>
    </xf>
    <xf numFmtId="0" fontId="121" fillId="48" borderId="26" xfId="2434" applyFont="1" applyFill="1" applyBorder="1" applyAlignment="1">
      <alignment horizontal="center" vertical="center"/>
    </xf>
    <xf numFmtId="0" fontId="102" fillId="0" borderId="26" xfId="298" applyFont="1" applyFill="1" applyBorder="1" applyAlignment="1">
      <alignment horizontal="right" vertical="center"/>
    </xf>
    <xf numFmtId="0" fontId="102" fillId="0" borderId="0" xfId="298" applyFont="1" applyFill="1" applyAlignment="1">
      <alignment horizontal="right" vertical="center"/>
    </xf>
    <xf numFmtId="170" fontId="102" fillId="0" borderId="26" xfId="2434" applyNumberFormat="1" applyFont="1" applyFill="1" applyBorder="1" applyAlignment="1">
      <alignment horizontal="right"/>
    </xf>
    <xf numFmtId="49" fontId="28" fillId="48" borderId="26" xfId="298" applyNumberFormat="1" applyFont="1" applyFill="1" applyBorder="1" applyAlignment="1">
      <alignment horizontal="center" vertical="center"/>
    </xf>
    <xf numFmtId="49" fontId="102" fillId="48" borderId="26" xfId="2434" applyNumberFormat="1" applyFont="1" applyFill="1" applyBorder="1" applyAlignment="1">
      <alignment horizontal="center" vertical="center" wrapText="1"/>
    </xf>
    <xf numFmtId="49" fontId="28" fillId="0" borderId="0" xfId="298" applyNumberFormat="1" applyFont="1" applyAlignment="1">
      <alignment horizontal="right" vertical="center"/>
    </xf>
    <xf numFmtId="49" fontId="28" fillId="48" borderId="26" xfId="298" applyNumberFormat="1" applyFont="1" applyFill="1" applyBorder="1" applyAlignment="1">
      <alignment horizontal="left" vertical="center"/>
    </xf>
    <xf numFmtId="0" fontId="14" fillId="0" borderId="0" xfId="2437" applyFont="1" applyFill="1"/>
    <xf numFmtId="0" fontId="27" fillId="49" borderId="26" xfId="0" applyFont="1" applyFill="1" applyBorder="1" applyAlignment="1">
      <alignment horizontal="right" vertical="center"/>
    </xf>
    <xf numFmtId="0" fontId="28" fillId="49" borderId="26" xfId="0" applyFont="1" applyFill="1" applyBorder="1" applyAlignment="1">
      <alignment horizontal="right" vertical="center"/>
    </xf>
    <xf numFmtId="0" fontId="27" fillId="47" borderId="26" xfId="0" applyFont="1" applyFill="1" applyBorder="1" applyAlignment="1">
      <alignment horizontal="center" vertical="center"/>
    </xf>
    <xf numFmtId="0" fontId="27" fillId="47" borderId="26" xfId="0" applyFont="1" applyFill="1" applyBorder="1" applyAlignment="1">
      <alignment horizontal="center" vertical="top" wrapText="1"/>
    </xf>
    <xf numFmtId="0" fontId="117" fillId="79" borderId="26" xfId="0" applyFont="1" applyFill="1" applyBorder="1" applyAlignment="1">
      <alignment horizontal="center" vertical="top" wrapText="1"/>
    </xf>
    <xf numFmtId="0" fontId="27" fillId="0" borderId="26" xfId="0" applyFont="1" applyFill="1" applyBorder="1" applyAlignment="1">
      <alignment horizontal="center"/>
    </xf>
    <xf numFmtId="3" fontId="36" fillId="49" borderId="3" xfId="0" applyNumberFormat="1" applyFont="1" applyFill="1" applyBorder="1" applyAlignment="1">
      <alignment horizontal="right" vertical="center"/>
    </xf>
    <xf numFmtId="3" fontId="28" fillId="49" borderId="26" xfId="0" applyNumberFormat="1" applyFont="1" applyFill="1" applyBorder="1" applyAlignment="1">
      <alignment horizontal="right" vertical="center"/>
    </xf>
    <xf numFmtId="0" fontId="36" fillId="49" borderId="3" xfId="0" applyFont="1" applyFill="1" applyBorder="1" applyAlignment="1">
      <alignment horizontal="right" vertical="center"/>
    </xf>
    <xf numFmtId="169" fontId="36" fillId="49" borderId="3" xfId="176" applyNumberFormat="1" applyFont="1" applyFill="1" applyBorder="1" applyAlignment="1">
      <alignment horizontal="right" vertical="center"/>
    </xf>
    <xf numFmtId="169" fontId="27" fillId="49" borderId="26" xfId="176" applyNumberFormat="1" applyFont="1" applyFill="1" applyBorder="1" applyAlignment="1">
      <alignment horizontal="right" vertical="center"/>
    </xf>
    <xf numFmtId="3" fontId="28" fillId="49" borderId="3" xfId="0" applyNumberFormat="1" applyFont="1" applyFill="1" applyBorder="1" applyAlignment="1">
      <alignment horizontal="right" vertical="center"/>
    </xf>
    <xf numFmtId="0" fontId="27" fillId="49" borderId="3" xfId="0" applyFont="1" applyFill="1" applyBorder="1" applyAlignment="1">
      <alignment horizontal="right" vertical="center"/>
    </xf>
    <xf numFmtId="0" fontId="27" fillId="49" borderId="3" xfId="0" applyNumberFormat="1" applyFont="1" applyFill="1" applyBorder="1" applyAlignment="1">
      <alignment horizontal="right" vertical="center"/>
    </xf>
    <xf numFmtId="1" fontId="36" fillId="49" borderId="3" xfId="0" applyNumberFormat="1" applyFont="1" applyFill="1" applyBorder="1" applyAlignment="1">
      <alignment horizontal="right" vertical="center"/>
    </xf>
    <xf numFmtId="1" fontId="27" fillId="49" borderId="3" xfId="0" applyNumberFormat="1" applyFont="1" applyFill="1" applyBorder="1" applyAlignment="1">
      <alignment horizontal="right" vertical="center"/>
    </xf>
    <xf numFmtId="0" fontId="36" fillId="47" borderId="3" xfId="0" applyFont="1" applyFill="1" applyBorder="1" applyAlignment="1">
      <alignment horizontal="center" vertical="center"/>
    </xf>
    <xf numFmtId="0" fontId="36" fillId="47" borderId="3" xfId="0" applyFont="1" applyFill="1" applyBorder="1"/>
    <xf numFmtId="0" fontId="36" fillId="0" borderId="26" xfId="0" applyFont="1" applyFill="1" applyBorder="1"/>
    <xf numFmtId="0" fontId="36" fillId="0" borderId="26" xfId="0" applyFont="1" applyFill="1" applyBorder="1" applyAlignment="1">
      <alignment horizontal="center" vertical="center"/>
    </xf>
    <xf numFmtId="0" fontId="28" fillId="49" borderId="3" xfId="298" applyFont="1" applyFill="1" applyBorder="1" applyAlignment="1">
      <alignment horizontal="right" vertical="center"/>
    </xf>
    <xf numFmtId="0" fontId="36" fillId="47" borderId="3" xfId="0" applyFont="1" applyFill="1" applyBorder="1" applyAlignment="1">
      <alignment horizontal="center"/>
    </xf>
    <xf numFmtId="0" fontId="36" fillId="0" borderId="3" xfId="0" applyFont="1" applyFill="1" applyBorder="1"/>
    <xf numFmtId="0" fontId="36" fillId="0" borderId="3" xfId="0" applyFont="1" applyFill="1" applyBorder="1" applyAlignment="1">
      <alignment horizontal="center" vertical="center" wrapText="1"/>
    </xf>
    <xf numFmtId="2" fontId="27" fillId="49" borderId="26" xfId="0" applyNumberFormat="1" applyFont="1" applyFill="1" applyBorder="1" applyAlignment="1">
      <alignment horizontal="right" vertical="center"/>
    </xf>
    <xf numFmtId="1" fontId="27" fillId="49" borderId="26" xfId="0" applyNumberFormat="1" applyFont="1" applyFill="1" applyBorder="1" applyAlignment="1">
      <alignment horizontal="right" vertical="center"/>
    </xf>
    <xf numFmtId="1" fontId="28" fillId="49" borderId="26" xfId="0" applyNumberFormat="1" applyFont="1" applyFill="1" applyBorder="1" applyAlignment="1">
      <alignment horizontal="right" vertical="center"/>
    </xf>
    <xf numFmtId="0" fontId="27" fillId="47" borderId="26" xfId="0" applyFont="1" applyFill="1" applyBorder="1"/>
    <xf numFmtId="0" fontId="27" fillId="47" borderId="26" xfId="0" applyFont="1" applyFill="1" applyBorder="1" applyAlignment="1">
      <alignment horizontal="center"/>
    </xf>
    <xf numFmtId="0" fontId="36" fillId="49" borderId="3" xfId="376" applyFont="1" applyFill="1" applyBorder="1" applyAlignment="1">
      <alignment horizontal="right" vertical="center"/>
    </xf>
    <xf numFmtId="3" fontId="36" fillId="49" borderId="3" xfId="376" applyNumberFormat="1" applyFont="1" applyFill="1" applyBorder="1" applyAlignment="1">
      <alignment horizontal="right" vertical="center"/>
    </xf>
    <xf numFmtId="3" fontId="27" fillId="49" borderId="26" xfId="376" applyNumberFormat="1" applyFont="1" applyFill="1" applyBorder="1" applyAlignment="1">
      <alignment horizontal="right" vertical="center"/>
    </xf>
    <xf numFmtId="0" fontId="28" fillId="49" borderId="3" xfId="376" applyFont="1" applyFill="1" applyBorder="1" applyAlignment="1">
      <alignment horizontal="right" vertical="center"/>
    </xf>
    <xf numFmtId="3" fontId="28" fillId="49" borderId="3" xfId="376" applyNumberFormat="1" applyFont="1" applyFill="1" applyBorder="1" applyAlignment="1">
      <alignment horizontal="right" vertical="center"/>
    </xf>
    <xf numFmtId="0" fontId="27" fillId="49" borderId="26" xfId="376" applyFont="1" applyFill="1" applyBorder="1" applyAlignment="1">
      <alignment horizontal="right" vertical="center"/>
    </xf>
    <xf numFmtId="0" fontId="27" fillId="49" borderId="3" xfId="376" applyFont="1" applyFill="1" applyBorder="1" applyAlignment="1">
      <alignment horizontal="right" vertical="center"/>
    </xf>
    <xf numFmtId="0" fontId="36" fillId="47" borderId="3" xfId="376" applyFont="1" applyFill="1" applyBorder="1" applyAlignment="1">
      <alignment horizontal="center" vertical="center"/>
    </xf>
    <xf numFmtId="0" fontId="83" fillId="47" borderId="0" xfId="376" applyFill="1"/>
    <xf numFmtId="0" fontId="36" fillId="47" borderId="3" xfId="376" applyFont="1" applyFill="1" applyBorder="1"/>
    <xf numFmtId="0" fontId="36" fillId="47" borderId="3" xfId="376" applyFont="1" applyFill="1" applyBorder="1" applyAlignment="1">
      <alignment horizontal="center"/>
    </xf>
    <xf numFmtId="0" fontId="36" fillId="47" borderId="26" xfId="376" applyFont="1" applyFill="1" applyBorder="1"/>
    <xf numFmtId="0" fontId="36" fillId="47" borderId="26" xfId="376" applyFont="1" applyFill="1" applyBorder="1" applyAlignment="1">
      <alignment horizontal="center"/>
    </xf>
    <xf numFmtId="0" fontId="36" fillId="49" borderId="3" xfId="225" applyFont="1" applyFill="1" applyBorder="1" applyAlignment="1">
      <alignment horizontal="right" vertical="center"/>
    </xf>
    <xf numFmtId="3" fontId="36" fillId="49" borderId="3" xfId="225" applyNumberFormat="1" applyFont="1" applyFill="1" applyBorder="1" applyAlignment="1">
      <alignment horizontal="right" vertical="center"/>
    </xf>
    <xf numFmtId="0" fontId="27" fillId="49" borderId="26" xfId="225" applyFont="1" applyFill="1" applyBorder="1" applyAlignment="1">
      <alignment horizontal="right" vertical="center"/>
    </xf>
    <xf numFmtId="0" fontId="27" fillId="49" borderId="3" xfId="225" applyFont="1" applyFill="1" applyBorder="1" applyAlignment="1">
      <alignment horizontal="right" vertical="center"/>
    </xf>
    <xf numFmtId="0" fontId="37" fillId="49" borderId="3" xfId="225" applyFont="1" applyFill="1" applyBorder="1" applyAlignment="1">
      <alignment horizontal="right" vertical="center"/>
    </xf>
    <xf numFmtId="0" fontId="28" fillId="49" borderId="3" xfId="225" applyFont="1" applyFill="1" applyBorder="1" applyAlignment="1">
      <alignment horizontal="right" vertical="center"/>
    </xf>
    <xf numFmtId="0" fontId="36" fillId="47" borderId="3" xfId="225" applyFont="1" applyFill="1" applyBorder="1"/>
    <xf numFmtId="1" fontId="36" fillId="49" borderId="3" xfId="225" applyNumberFormat="1" applyFont="1" applyFill="1" applyBorder="1" applyAlignment="1">
      <alignment horizontal="right" vertical="center"/>
    </xf>
    <xf numFmtId="1" fontId="27" fillId="49" borderId="3" xfId="225" applyNumberFormat="1" applyFont="1" applyFill="1" applyBorder="1" applyAlignment="1">
      <alignment horizontal="right" vertical="center"/>
    </xf>
    <xf numFmtId="1" fontId="27" fillId="49" borderId="26" xfId="2308" applyNumberFormat="1" applyFont="1" applyFill="1" applyBorder="1" applyAlignment="1">
      <alignment horizontal="right" vertical="center"/>
    </xf>
    <xf numFmtId="0" fontId="27" fillId="49" borderId="26" xfId="2308" applyFont="1" applyFill="1" applyBorder="1" applyAlignment="1">
      <alignment horizontal="right" vertical="center"/>
    </xf>
    <xf numFmtId="0" fontId="102" fillId="0" borderId="0" xfId="0" applyFont="1" applyFill="1" applyBorder="1"/>
    <xf numFmtId="0" fontId="104" fillId="0" borderId="0" xfId="0" applyFont="1" applyFill="1"/>
    <xf numFmtId="1" fontId="27" fillId="49" borderId="26" xfId="225" applyNumberFormat="1" applyFont="1" applyFill="1" applyBorder="1" applyAlignment="1">
      <alignment horizontal="right" vertical="center"/>
    </xf>
    <xf numFmtId="1" fontId="102" fillId="0" borderId="0" xfId="0" applyNumberFormat="1" applyFont="1" applyFill="1"/>
    <xf numFmtId="0" fontId="108" fillId="0" borderId="0" xfId="0" applyFont="1" applyFill="1"/>
    <xf numFmtId="0" fontId="105" fillId="0" borderId="0" xfId="0" applyFont="1" applyFill="1"/>
    <xf numFmtId="0" fontId="28" fillId="0" borderId="0" xfId="0" applyFont="1" applyFill="1" applyBorder="1"/>
    <xf numFmtId="3" fontId="27" fillId="49" borderId="26" xfId="225" applyNumberFormat="1" applyFont="1" applyFill="1" applyBorder="1" applyAlignment="1">
      <alignment horizontal="right" vertical="center"/>
    </xf>
    <xf numFmtId="1" fontId="36" fillId="49" borderId="8" xfId="225" applyNumberFormat="1" applyFont="1" applyFill="1" applyBorder="1" applyAlignment="1">
      <alignment horizontal="right" vertical="center"/>
    </xf>
    <xf numFmtId="1" fontId="117" fillId="49" borderId="26" xfId="226" applyNumberFormat="1" applyFont="1" applyFill="1" applyBorder="1" applyAlignment="1">
      <alignment horizontal="right" vertical="center" wrapText="1"/>
    </xf>
    <xf numFmtId="3" fontId="28" fillId="49" borderId="26" xfId="225" applyNumberFormat="1" applyFont="1" applyFill="1" applyBorder="1" applyAlignment="1">
      <alignment horizontal="right" vertical="center"/>
    </xf>
    <xf numFmtId="1" fontId="31" fillId="49" borderId="3" xfId="225" applyNumberFormat="1" applyFont="1" applyFill="1" applyBorder="1" applyAlignment="1">
      <alignment horizontal="right" vertical="center" wrapText="1"/>
    </xf>
    <xf numFmtId="1" fontId="32" fillId="49" borderId="26" xfId="2308" applyNumberFormat="1" applyFont="1" applyFill="1" applyBorder="1" applyAlignment="1">
      <alignment horizontal="right" vertical="center"/>
    </xf>
    <xf numFmtId="1" fontId="31" fillId="49" borderId="3" xfId="225" applyNumberFormat="1" applyFont="1" applyFill="1" applyBorder="1" applyAlignment="1">
      <alignment horizontal="right" vertical="center"/>
    </xf>
    <xf numFmtId="1" fontId="31" fillId="49" borderId="3" xfId="225" applyNumberFormat="1" applyFont="1" applyFill="1" applyBorder="1"/>
    <xf numFmtId="1" fontId="37" fillId="80" borderId="3" xfId="225" applyNumberFormat="1" applyFont="1" applyFill="1" applyBorder="1" applyAlignment="1">
      <alignment horizontal="right" vertical="center"/>
    </xf>
    <xf numFmtId="1" fontId="36" fillId="49" borderId="3" xfId="225" applyNumberFormat="1" applyFont="1" applyFill="1" applyBorder="1"/>
    <xf numFmtId="1" fontId="44" fillId="49" borderId="3" xfId="225" applyNumberFormat="1" applyFont="1" applyFill="1" applyBorder="1" applyAlignment="1">
      <alignment horizontal="right" vertical="center" wrapText="1"/>
    </xf>
    <xf numFmtId="1" fontId="31" fillId="49" borderId="26" xfId="225" applyNumberFormat="1" applyFont="1" applyFill="1" applyBorder="1" applyAlignment="1">
      <alignment horizontal="right" vertical="center" wrapText="1"/>
    </xf>
    <xf numFmtId="3" fontId="31" fillId="49" borderId="26" xfId="2308" applyNumberFormat="1" applyFont="1" applyFill="1" applyBorder="1" applyAlignment="1">
      <alignment horizontal="right" vertical="center" wrapText="1"/>
    </xf>
    <xf numFmtId="1" fontId="32" fillId="49" borderId="26" xfId="2308" applyNumberFormat="1" applyFont="1" applyFill="1" applyBorder="1" applyAlignment="1">
      <alignment horizontal="right" vertical="center" wrapText="1"/>
    </xf>
    <xf numFmtId="1" fontId="44" fillId="49" borderId="3" xfId="225" applyNumberFormat="1" applyFont="1" applyFill="1" applyBorder="1" applyAlignment="1">
      <alignment horizontal="right" vertical="center"/>
    </xf>
    <xf numFmtId="1" fontId="31" fillId="49" borderId="26" xfId="2308" applyNumberFormat="1" applyFont="1" applyFill="1" applyBorder="1" applyAlignment="1">
      <alignment horizontal="right" vertical="center"/>
    </xf>
    <xf numFmtId="0" fontId="36" fillId="49" borderId="3" xfId="225" quotePrefix="1" applyFont="1" applyFill="1" applyBorder="1" applyAlignment="1">
      <alignment horizontal="right" vertical="center"/>
    </xf>
    <xf numFmtId="0" fontId="28" fillId="49" borderId="26" xfId="2308" applyFont="1" applyFill="1" applyBorder="1" applyAlignment="1">
      <alignment horizontal="right" vertical="center"/>
    </xf>
    <xf numFmtId="0" fontId="27" fillId="0" borderId="26" xfId="2308" applyFont="1" applyFill="1" applyBorder="1" applyAlignment="1">
      <alignment horizontal="right" vertical="center"/>
    </xf>
    <xf numFmtId="0" fontId="176" fillId="0" borderId="0" xfId="0" applyFont="1"/>
    <xf numFmtId="0" fontId="167" fillId="0" borderId="0" xfId="0" applyFont="1"/>
    <xf numFmtId="0" fontId="167" fillId="0" borderId="0" xfId="0" applyFont="1" applyAlignment="1">
      <alignment horizontal="center"/>
    </xf>
    <xf numFmtId="0" fontId="177" fillId="0" borderId="0" xfId="0" applyFont="1"/>
    <xf numFmtId="0" fontId="119" fillId="0" borderId="0" xfId="0" applyFont="1" applyAlignment="1">
      <alignment horizontal="center"/>
    </xf>
    <xf numFmtId="0" fontId="14" fillId="0" borderId="0" xfId="2434" applyFill="1" applyBorder="1"/>
    <xf numFmtId="170" fontId="14" fillId="0" borderId="0" xfId="2434" applyNumberFormat="1" applyFill="1" applyBorder="1"/>
    <xf numFmtId="0" fontId="28" fillId="46" borderId="26" xfId="253" applyFont="1" applyFill="1" applyBorder="1" applyAlignment="1">
      <alignment wrapText="1"/>
    </xf>
    <xf numFmtId="0" fontId="28" fillId="0" borderId="26" xfId="253" applyFont="1" applyBorder="1" applyAlignment="1">
      <alignment wrapText="1"/>
    </xf>
    <xf numFmtId="0" fontId="102" fillId="50" borderId="26" xfId="2434" applyFont="1" applyFill="1" applyBorder="1" applyAlignment="1">
      <alignment horizontal="right" vertical="center"/>
    </xf>
    <xf numFmtId="0" fontId="102" fillId="0" borderId="0" xfId="2434" applyFont="1" applyFill="1" applyBorder="1" applyAlignment="1">
      <alignment horizontal="center" vertical="center" wrapText="1"/>
    </xf>
    <xf numFmtId="0" fontId="102" fillId="50" borderId="26" xfId="2434" applyFont="1" applyFill="1" applyBorder="1" applyAlignment="1">
      <alignment horizontal="center" vertical="center" wrapText="1"/>
    </xf>
    <xf numFmtId="0" fontId="108" fillId="0" borderId="0" xfId="2434" applyFont="1"/>
    <xf numFmtId="170" fontId="102" fillId="46" borderId="26" xfId="2434" applyNumberFormat="1" applyFont="1" applyFill="1" applyBorder="1"/>
    <xf numFmtId="170" fontId="28" fillId="46" borderId="26" xfId="316" applyNumberFormat="1" applyFont="1" applyFill="1" applyBorder="1" applyAlignment="1">
      <alignment horizontal="center" wrapText="1"/>
    </xf>
    <xf numFmtId="170" fontId="28" fillId="0" borderId="26" xfId="316" applyNumberFormat="1" applyFont="1" applyFill="1" applyBorder="1" applyAlignment="1">
      <alignment horizontal="center" wrapText="1"/>
    </xf>
    <xf numFmtId="1" fontId="102" fillId="46" borderId="26" xfId="2434" applyNumberFormat="1" applyFont="1" applyFill="1" applyBorder="1"/>
    <xf numFmtId="1" fontId="28" fillId="46" borderId="26" xfId="316" applyNumberFormat="1" applyFont="1" applyFill="1" applyBorder="1" applyAlignment="1">
      <alignment horizontal="center" wrapText="1"/>
    </xf>
    <xf numFmtId="1" fontId="28" fillId="0" borderId="26" xfId="316" applyNumberFormat="1" applyFont="1" applyFill="1" applyBorder="1" applyAlignment="1">
      <alignment horizontal="center" wrapText="1"/>
    </xf>
    <xf numFmtId="170" fontId="28" fillId="50" borderId="26" xfId="316" applyNumberFormat="1" applyFont="1" applyFill="1" applyBorder="1" applyAlignment="1">
      <alignment horizontal="center" wrapText="1"/>
    </xf>
    <xf numFmtId="0" fontId="28" fillId="50" borderId="26" xfId="253" applyFont="1" applyFill="1" applyBorder="1" applyAlignment="1">
      <alignment wrapText="1"/>
    </xf>
    <xf numFmtId="0" fontId="108" fillId="0" borderId="26" xfId="2434" applyFont="1" applyFill="1" applyBorder="1"/>
    <xf numFmtId="0" fontId="28" fillId="0" borderId="26" xfId="253" applyFont="1" applyFill="1" applyBorder="1" applyAlignment="1">
      <alignment wrapText="1"/>
    </xf>
    <xf numFmtId="0" fontId="14" fillId="0" borderId="26" xfId="2434" applyFill="1" applyBorder="1"/>
    <xf numFmtId="0" fontId="28" fillId="0" borderId="26" xfId="2434" applyFont="1" applyFill="1" applyBorder="1" applyAlignment="1">
      <alignment vertical="center" wrapText="1"/>
    </xf>
    <xf numFmtId="0" fontId="153" fillId="0" borderId="26" xfId="2434" applyFont="1" applyFill="1" applyBorder="1" applyAlignment="1"/>
    <xf numFmtId="0" fontId="28" fillId="0" borderId="26" xfId="2434" applyFont="1" applyFill="1" applyBorder="1"/>
    <xf numFmtId="177" fontId="153" fillId="0" borderId="26" xfId="2434" applyNumberFormat="1" applyFont="1" applyFill="1" applyBorder="1" applyAlignment="1">
      <alignment vertical="top" wrapText="1"/>
    </xf>
    <xf numFmtId="177" fontId="153" fillId="81" borderId="26" xfId="316" applyNumberFormat="1" applyFont="1" applyFill="1" applyBorder="1" applyAlignment="1">
      <alignment horizontal="center" vertical="top" wrapText="1"/>
    </xf>
    <xf numFmtId="177" fontId="153" fillId="81" borderId="26" xfId="316" applyNumberFormat="1" applyFont="1" applyFill="1" applyBorder="1" applyAlignment="1">
      <alignment horizontal="left" vertical="top" wrapText="1"/>
    </xf>
    <xf numFmtId="0" fontId="28" fillId="49" borderId="26" xfId="2434" applyFont="1" applyFill="1" applyBorder="1" applyAlignment="1">
      <alignment horizontal="center"/>
    </xf>
    <xf numFmtId="0" fontId="178" fillId="0" borderId="26" xfId="2434" applyFont="1" applyBorder="1" applyAlignment="1">
      <alignment horizontal="left"/>
    </xf>
    <xf numFmtId="177" fontId="153" fillId="81" borderId="26" xfId="316" applyNumberFormat="1" applyFont="1" applyFill="1" applyBorder="1" applyAlignment="1">
      <alignment horizontal="center" vertical="center" wrapText="1"/>
    </xf>
    <xf numFmtId="177" fontId="153" fillId="81" borderId="26" xfId="2444" applyNumberFormat="1" applyFont="1" applyFill="1" applyBorder="1" applyAlignment="1">
      <alignment horizontal="center" vertical="center" wrapText="1"/>
    </xf>
    <xf numFmtId="0" fontId="153" fillId="0" borderId="26" xfId="2434" applyFont="1" applyBorder="1" applyAlignment="1">
      <alignment horizontal="left"/>
    </xf>
    <xf numFmtId="1" fontId="153" fillId="81" borderId="26" xfId="2444" applyNumberFormat="1" applyFont="1" applyFill="1" applyBorder="1" applyAlignment="1">
      <alignment horizontal="center" vertical="center" wrapText="1"/>
    </xf>
    <xf numFmtId="177" fontId="28" fillId="0" borderId="41" xfId="316" applyNumberFormat="1" applyFont="1" applyBorder="1" applyAlignment="1">
      <alignment horizontal="center" vertical="center" wrapText="1"/>
    </xf>
    <xf numFmtId="170" fontId="29" fillId="0" borderId="0" xfId="316" applyNumberFormat="1" applyFont="1" applyAlignment="1">
      <alignment horizontal="center"/>
    </xf>
    <xf numFmtId="170" fontId="29" fillId="0" borderId="42" xfId="316" applyNumberFormat="1" applyFont="1" applyBorder="1" applyAlignment="1">
      <alignment horizontal="center" vertical="center"/>
    </xf>
    <xf numFmtId="0" fontId="59" fillId="0" borderId="0" xfId="316" applyFont="1" applyBorder="1" applyAlignment="1">
      <alignment horizontal="left"/>
    </xf>
    <xf numFmtId="177" fontId="29" fillId="0" borderId="0" xfId="2434" applyNumberFormat="1" applyFont="1" applyBorder="1" applyAlignment="1">
      <alignment horizontal="right"/>
    </xf>
    <xf numFmtId="0" fontId="29" fillId="0" borderId="0" xfId="2434" applyFont="1" applyBorder="1" applyAlignment="1">
      <alignment horizontal="left"/>
    </xf>
    <xf numFmtId="177" fontId="29" fillId="0" borderId="0" xfId="316" applyNumberFormat="1" applyFont="1" applyAlignment="1">
      <alignment horizontal="center"/>
    </xf>
    <xf numFmtId="0" fontId="59" fillId="0" borderId="0" xfId="316" applyFont="1" applyAlignment="1">
      <alignment horizontal="left"/>
    </xf>
    <xf numFmtId="177" fontId="32" fillId="0" borderId="0" xfId="316" applyNumberFormat="1" applyFont="1" applyAlignment="1">
      <alignment horizontal="center"/>
    </xf>
    <xf numFmtId="170" fontId="32" fillId="0" borderId="0" xfId="316" applyNumberFormat="1" applyFont="1" applyAlignment="1">
      <alignment horizontal="center"/>
    </xf>
    <xf numFmtId="0" fontId="67" fillId="0" borderId="0" xfId="316" applyFont="1" applyAlignment="1">
      <alignment horizontal="left"/>
    </xf>
    <xf numFmtId="0" fontId="29" fillId="0" borderId="0" xfId="316" applyFont="1" applyFill="1" applyBorder="1" applyAlignment="1">
      <alignment horizontal="left" vertical="center"/>
    </xf>
    <xf numFmtId="177" fontId="32" fillId="0" borderId="0" xfId="316" applyNumberFormat="1" applyFont="1" applyAlignment="1">
      <alignment horizontal="left"/>
    </xf>
    <xf numFmtId="0" fontId="32" fillId="0" borderId="0" xfId="316" applyFont="1" applyFill="1" applyAlignment="1">
      <alignment horizontal="left"/>
    </xf>
    <xf numFmtId="0" fontId="32" fillId="0" borderId="0" xfId="316" applyFont="1" applyAlignment="1">
      <alignment horizontal="left"/>
    </xf>
    <xf numFmtId="0" fontId="108" fillId="46" borderId="26" xfId="2434" applyFont="1" applyFill="1" applyBorder="1"/>
    <xf numFmtId="0" fontId="108" fillId="46" borderId="26" xfId="2434" applyFont="1" applyFill="1" applyBorder="1" applyAlignment="1">
      <alignment wrapText="1"/>
    </xf>
    <xf numFmtId="0" fontId="176" fillId="0" borderId="0" xfId="2434" applyFont="1" applyAlignment="1">
      <alignment wrapText="1"/>
    </xf>
    <xf numFmtId="0" fontId="96" fillId="0" borderId="0" xfId="147" applyAlignment="1"/>
    <xf numFmtId="170" fontId="29" fillId="0" borderId="0" xfId="253" applyNumberFormat="1" applyFont="1" applyAlignment="1">
      <alignment horizontal="center"/>
    </xf>
    <xf numFmtId="177" fontId="29" fillId="0" borderId="0" xfId="253" applyNumberFormat="1" applyFont="1" applyAlignment="1">
      <alignment horizontal="center"/>
    </xf>
    <xf numFmtId="0" fontId="29" fillId="0" borderId="0" xfId="253" applyFont="1" applyAlignment="1"/>
    <xf numFmtId="0" fontId="29" fillId="0" borderId="0" xfId="253" applyFont="1" applyAlignment="1">
      <alignment horizontal="right"/>
    </xf>
    <xf numFmtId="0" fontId="32" fillId="0" borderId="0" xfId="253" applyFont="1" applyAlignment="1">
      <alignment horizontal="left"/>
    </xf>
    <xf numFmtId="170" fontId="32" fillId="0" borderId="0" xfId="253" applyNumberFormat="1" applyFont="1" applyAlignment="1">
      <alignment horizontal="center"/>
    </xf>
    <xf numFmtId="0" fontId="106" fillId="0" borderId="0" xfId="316" applyFont="1" applyFill="1" applyAlignment="1">
      <alignment horizontal="left"/>
    </xf>
    <xf numFmtId="177" fontId="110" fillId="0" borderId="0" xfId="253" applyNumberFormat="1" applyFont="1" applyAlignment="1">
      <alignment horizontal="center"/>
    </xf>
    <xf numFmtId="0" fontId="29" fillId="0" borderId="0" xfId="253" applyFont="1"/>
    <xf numFmtId="0" fontId="29" fillId="0" borderId="0" xfId="253"/>
    <xf numFmtId="0" fontId="110" fillId="0" borderId="0" xfId="253" applyFont="1" applyFill="1" applyBorder="1" applyAlignment="1">
      <alignment horizontal="left"/>
    </xf>
    <xf numFmtId="170" fontId="29" fillId="0" borderId="0" xfId="261" applyNumberFormat="1" applyFont="1" applyFill="1" applyBorder="1" applyAlignment="1">
      <alignment horizontal="center"/>
    </xf>
    <xf numFmtId="177" fontId="29" fillId="0" borderId="0" xfId="261" applyNumberFormat="1" applyFont="1" applyFill="1" applyBorder="1" applyAlignment="1">
      <alignment horizontal="center"/>
    </xf>
    <xf numFmtId="0" fontId="29" fillId="0" borderId="0" xfId="261" applyFont="1" applyFill="1" applyBorder="1"/>
    <xf numFmtId="0" fontId="29" fillId="0" borderId="0" xfId="253" applyFill="1" applyBorder="1"/>
    <xf numFmtId="0" fontId="67" fillId="0" borderId="0" xfId="253" applyFont="1" applyAlignment="1">
      <alignment horizontal="left"/>
    </xf>
    <xf numFmtId="0" fontId="29" fillId="0" borderId="0" xfId="253" applyFill="1" applyBorder="1" applyAlignment="1">
      <alignment horizontal="right"/>
    </xf>
    <xf numFmtId="0" fontId="153" fillId="0" borderId="26" xfId="316" applyFont="1" applyBorder="1" applyAlignment="1">
      <alignment horizontal="left"/>
    </xf>
    <xf numFmtId="170" fontId="28" fillId="0" borderId="26" xfId="316" applyNumberFormat="1" applyFont="1" applyBorder="1" applyAlignment="1">
      <alignment horizontal="center"/>
    </xf>
    <xf numFmtId="177" fontId="28" fillId="0" borderId="26" xfId="316" applyNumberFormat="1" applyFont="1" applyBorder="1" applyAlignment="1">
      <alignment horizontal="center" vertical="center" wrapText="1"/>
    </xf>
    <xf numFmtId="0" fontId="59" fillId="0" borderId="0" xfId="261" applyFont="1" applyFill="1" applyBorder="1" applyAlignment="1"/>
    <xf numFmtId="0" fontId="29" fillId="0" borderId="0" xfId="253" applyFont="1" applyFill="1" applyBorder="1"/>
    <xf numFmtId="177" fontId="153" fillId="81" borderId="26" xfId="253" applyNumberFormat="1" applyFont="1" applyFill="1" applyBorder="1" applyAlignment="1">
      <alignment horizontal="center" vertical="center" wrapText="1"/>
    </xf>
    <xf numFmtId="0" fontId="29" fillId="0" borderId="0" xfId="253" applyAlignment="1">
      <alignment horizontal="center" vertical="center"/>
    </xf>
    <xf numFmtId="0" fontId="29" fillId="0" borderId="0" xfId="253" applyFill="1" applyBorder="1" applyAlignment="1">
      <alignment horizontal="center" vertical="center"/>
    </xf>
    <xf numFmtId="170" fontId="153" fillId="81" borderId="26" xfId="253" applyNumberFormat="1" applyFont="1" applyFill="1" applyBorder="1" applyAlignment="1">
      <alignment horizontal="center" vertical="center" wrapText="1"/>
    </xf>
    <xf numFmtId="0" fontId="121" fillId="0" borderId="26" xfId="261" applyFont="1" applyBorder="1" applyAlignment="1">
      <alignment horizontal="right" wrapText="1"/>
    </xf>
    <xf numFmtId="170" fontId="28" fillId="0" borderId="26" xfId="253" applyNumberFormat="1" applyFont="1" applyBorder="1"/>
    <xf numFmtId="170" fontId="29" fillId="0" borderId="0" xfId="261" applyNumberFormat="1" applyFill="1" applyBorder="1" applyAlignment="1">
      <alignment wrapText="1"/>
    </xf>
    <xf numFmtId="0" fontId="28" fillId="0" borderId="26" xfId="261" applyFont="1" applyBorder="1" applyAlignment="1">
      <alignment horizontal="right" wrapText="1"/>
    </xf>
    <xf numFmtId="0" fontId="29" fillId="0" borderId="0" xfId="261" applyFont="1" applyBorder="1" applyAlignment="1">
      <alignment horizontal="right" wrapText="1"/>
    </xf>
    <xf numFmtId="170" fontId="29" fillId="0" borderId="0" xfId="253" applyNumberFormat="1"/>
    <xf numFmtId="170" fontId="29" fillId="0" borderId="0" xfId="253" applyNumberFormat="1" applyBorder="1"/>
    <xf numFmtId="0" fontId="0" fillId="0" borderId="0" xfId="261" applyFont="1" applyFill="1" applyBorder="1" applyAlignment="1">
      <alignment wrapText="1"/>
    </xf>
    <xf numFmtId="0" fontId="28" fillId="0" borderId="26" xfId="261" applyFont="1" applyBorder="1" applyAlignment="1">
      <alignment horizontal="left" vertical="top"/>
    </xf>
    <xf numFmtId="0" fontId="102" fillId="0" borderId="26" xfId="296" applyFont="1" applyBorder="1" applyAlignment="1">
      <alignment wrapText="1"/>
    </xf>
    <xf numFmtId="0" fontId="98" fillId="0" borderId="0" xfId="296"/>
    <xf numFmtId="0" fontId="102" fillId="0" borderId="26" xfId="296" applyFont="1" applyBorder="1"/>
    <xf numFmtId="1" fontId="28" fillId="0" borderId="26" xfId="261" applyNumberFormat="1" applyFont="1" applyFill="1" applyBorder="1" applyAlignment="1">
      <alignment wrapText="1"/>
    </xf>
    <xf numFmtId="1" fontId="28" fillId="0" borderId="26" xfId="261" applyNumberFormat="1" applyFont="1" applyFill="1" applyBorder="1" applyAlignment="1">
      <alignment horizontal="right"/>
    </xf>
    <xf numFmtId="0" fontId="29" fillId="0" borderId="0" xfId="261" applyFont="1"/>
    <xf numFmtId="0" fontId="29" fillId="0" borderId="0" xfId="253" applyAlignment="1">
      <alignment horizontal="right"/>
    </xf>
    <xf numFmtId="1" fontId="29" fillId="0" borderId="0" xfId="261" applyNumberFormat="1" applyFill="1" applyBorder="1" applyAlignment="1">
      <alignment wrapText="1"/>
    </xf>
    <xf numFmtId="1" fontId="29" fillId="0" borderId="0" xfId="261" applyNumberFormat="1" applyFont="1" applyFill="1" applyBorder="1" applyAlignment="1">
      <alignment horizontal="right"/>
    </xf>
    <xf numFmtId="0" fontId="29" fillId="0" borderId="0" xfId="253" applyFont="1" applyAlignment="1">
      <alignment horizontal="left"/>
    </xf>
    <xf numFmtId="170" fontId="29" fillId="0" borderId="0" xfId="253" applyNumberFormat="1" applyFont="1" applyBorder="1" applyAlignment="1">
      <alignment horizontal="center"/>
    </xf>
    <xf numFmtId="0" fontId="0" fillId="0" borderId="0" xfId="261" applyFont="1" applyAlignment="1"/>
    <xf numFmtId="170" fontId="0" fillId="0" borderId="0" xfId="261" applyNumberFormat="1" applyFont="1" applyAlignment="1">
      <alignment horizontal="center"/>
    </xf>
    <xf numFmtId="177" fontId="0" fillId="0" borderId="0" xfId="261" applyNumberFormat="1" applyFont="1" applyAlignment="1">
      <alignment horizontal="center"/>
    </xf>
    <xf numFmtId="0" fontId="29" fillId="0" borderId="0" xfId="316" applyFont="1" applyFill="1" applyAlignment="1">
      <alignment horizontal="left"/>
    </xf>
    <xf numFmtId="177" fontId="110" fillId="0" borderId="0" xfId="316" applyNumberFormat="1" applyFont="1" applyAlignment="1">
      <alignment horizontal="left"/>
    </xf>
    <xf numFmtId="0" fontId="29" fillId="0" borderId="0" xfId="261" applyFont="1" applyAlignment="1"/>
    <xf numFmtId="170" fontId="29" fillId="0" borderId="0" xfId="261" applyNumberFormat="1" applyFont="1" applyAlignment="1">
      <alignment horizontal="center"/>
    </xf>
    <xf numFmtId="177" fontId="29" fillId="0" borderId="0" xfId="261" applyNumberFormat="1" applyFont="1" applyAlignment="1">
      <alignment horizontal="center"/>
    </xf>
    <xf numFmtId="170" fontId="28" fillId="0" borderId="26" xfId="316" applyNumberFormat="1" applyFont="1" applyBorder="1" applyAlignment="1">
      <alignment horizontal="center" vertical="center"/>
    </xf>
    <xf numFmtId="0" fontId="180" fillId="0" borderId="7" xfId="2434" applyFont="1" applyBorder="1" applyAlignment="1">
      <alignment horizontal="left" vertical="top"/>
    </xf>
    <xf numFmtId="0" fontId="181" fillId="0" borderId="7" xfId="2434" applyFont="1" applyBorder="1" applyAlignment="1">
      <alignment horizontal="center" vertical="center"/>
    </xf>
    <xf numFmtId="0" fontId="28" fillId="0" borderId="26" xfId="261" applyFont="1" applyBorder="1" applyAlignment="1">
      <alignment vertical="center"/>
    </xf>
    <xf numFmtId="170" fontId="28" fillId="0" borderId="26" xfId="261" applyNumberFormat="1" applyFont="1" applyBorder="1" applyAlignment="1">
      <alignment horizontal="center" vertical="center" wrapText="1"/>
    </xf>
    <xf numFmtId="177" fontId="28" fillId="0" borderId="26" xfId="261" applyNumberFormat="1" applyFont="1" applyBorder="1" applyAlignment="1">
      <alignment horizontal="center" vertical="center" wrapText="1"/>
    </xf>
    <xf numFmtId="0" fontId="29" fillId="0" borderId="0" xfId="253" applyFont="1" applyAlignment="1">
      <alignment wrapText="1"/>
    </xf>
    <xf numFmtId="0" fontId="28" fillId="0" borderId="26" xfId="253" applyFont="1" applyBorder="1" applyAlignment="1">
      <alignment vertical="center" wrapText="1"/>
    </xf>
    <xf numFmtId="0" fontId="153" fillId="0" borderId="26" xfId="253" applyFont="1" applyFill="1" applyBorder="1" applyAlignment="1"/>
    <xf numFmtId="0" fontId="28" fillId="0" borderId="26" xfId="253" applyFont="1" applyFill="1" applyBorder="1"/>
    <xf numFmtId="0" fontId="29" fillId="0" borderId="0" xfId="253" applyFont="1" applyFill="1"/>
    <xf numFmtId="170" fontId="28" fillId="0" borderId="26" xfId="253" applyNumberFormat="1" applyFont="1" applyFill="1" applyBorder="1"/>
    <xf numFmtId="0" fontId="28" fillId="0" borderId="26" xfId="253" applyFont="1" applyFill="1" applyBorder="1" applyAlignment="1">
      <alignment vertical="center"/>
    </xf>
    <xf numFmtId="1" fontId="28" fillId="0" borderId="26" xfId="253" applyNumberFormat="1" applyFont="1" applyFill="1" applyBorder="1" applyAlignment="1">
      <alignment vertical="center"/>
    </xf>
    <xf numFmtId="0" fontId="28" fillId="0" borderId="26" xfId="253" applyFont="1" applyBorder="1" applyAlignment="1">
      <alignment horizontal="left"/>
    </xf>
    <xf numFmtId="170" fontId="28" fillId="0" borderId="26" xfId="253" applyNumberFormat="1" applyFont="1" applyBorder="1" applyAlignment="1">
      <alignment horizontal="center"/>
    </xf>
    <xf numFmtId="177" fontId="28" fillId="0" borderId="26" xfId="253" applyNumberFormat="1" applyFont="1" applyBorder="1" applyAlignment="1">
      <alignment horizontal="center"/>
    </xf>
    <xf numFmtId="0" fontId="28" fillId="0" borderId="26" xfId="253" applyFont="1" applyBorder="1" applyAlignment="1">
      <alignment horizontal="left" vertical="center"/>
    </xf>
    <xf numFmtId="0" fontId="29" fillId="0" borderId="0" xfId="261" applyFont="1" applyAlignment="1">
      <alignment horizontal="left" vertical="top"/>
    </xf>
    <xf numFmtId="0" fontId="98" fillId="0" borderId="0" xfId="192"/>
    <xf numFmtId="0" fontId="102" fillId="46" borderId="26" xfId="2434" applyFont="1" applyFill="1" applyBorder="1" applyAlignment="1">
      <alignment wrapText="1"/>
    </xf>
    <xf numFmtId="0" fontId="121" fillId="0" borderId="26" xfId="2434" applyFont="1" applyBorder="1"/>
    <xf numFmtId="170" fontId="28" fillId="0" borderId="26" xfId="316" applyNumberFormat="1" applyFont="1" applyFill="1" applyBorder="1" applyAlignment="1">
      <alignment horizontal="right" wrapText="1"/>
    </xf>
    <xf numFmtId="170" fontId="102" fillId="0" borderId="26" xfId="2434" applyNumberFormat="1" applyFont="1" applyBorder="1" applyAlignment="1">
      <alignment horizontal="right"/>
    </xf>
    <xf numFmtId="170" fontId="121" fillId="0" borderId="26" xfId="2434" applyNumberFormat="1" applyFont="1" applyBorder="1" applyAlignment="1">
      <alignment horizontal="right"/>
    </xf>
    <xf numFmtId="17" fontId="106" fillId="0" borderId="0" xfId="2434" applyNumberFormat="1" applyFont="1"/>
    <xf numFmtId="49" fontId="106" fillId="0" borderId="0" xfId="2434" applyNumberFormat="1" applyFont="1"/>
    <xf numFmtId="170" fontId="59" fillId="0" borderId="0" xfId="261" applyNumberFormat="1" applyFont="1" applyFill="1" applyBorder="1" applyAlignment="1"/>
    <xf numFmtId="170" fontId="28" fillId="0" borderId="26" xfId="316" applyNumberFormat="1" applyFont="1" applyFill="1" applyBorder="1" applyAlignment="1">
      <alignment wrapText="1"/>
    </xf>
    <xf numFmtId="170" fontId="102" fillId="0" borderId="26" xfId="2434" applyNumberFormat="1" applyFont="1" applyBorder="1" applyAlignment="1"/>
    <xf numFmtId="170" fontId="121" fillId="0" borderId="26" xfId="2434" applyNumberFormat="1" applyFont="1" applyBorder="1" applyAlignment="1"/>
    <xf numFmtId="170" fontId="28" fillId="0" borderId="0" xfId="261" applyNumberFormat="1" applyFont="1" applyAlignment="1"/>
    <xf numFmtId="0" fontId="98" fillId="0" borderId="0" xfId="187" applyFont="1" applyAlignment="1"/>
    <xf numFmtId="0" fontId="29" fillId="43" borderId="0" xfId="316" applyFont="1" applyFill="1"/>
    <xf numFmtId="0" fontId="29" fillId="0" borderId="0" xfId="316" applyFont="1"/>
    <xf numFmtId="0" fontId="98" fillId="0" borderId="0" xfId="2446"/>
    <xf numFmtId="0" fontId="98" fillId="0" borderId="0" xfId="187"/>
    <xf numFmtId="0" fontId="98" fillId="0" borderId="0" xfId="187" applyFont="1" applyFill="1"/>
    <xf numFmtId="170" fontId="29" fillId="0" borderId="44" xfId="253" applyNumberFormat="1" applyFont="1" applyBorder="1" applyAlignment="1">
      <alignment horizontal="left" indent="2"/>
    </xf>
    <xf numFmtId="0" fontId="98" fillId="0" borderId="0" xfId="187" applyFont="1"/>
    <xf numFmtId="0" fontId="98" fillId="43" borderId="0" xfId="187" applyFill="1"/>
    <xf numFmtId="0" fontId="124" fillId="43" borderId="0" xfId="187" applyFont="1" applyFill="1"/>
    <xf numFmtId="0" fontId="29" fillId="43" borderId="26" xfId="539" applyFont="1" applyFill="1" applyBorder="1" applyAlignment="1">
      <alignment horizontal="left"/>
    </xf>
    <xf numFmtId="0" fontId="28" fillId="48" borderId="26" xfId="539" applyFont="1" applyFill="1" applyBorder="1" applyAlignment="1">
      <alignment horizontal="center"/>
    </xf>
    <xf numFmtId="1" fontId="29" fillId="43" borderId="26" xfId="539" applyNumberFormat="1" applyFont="1" applyFill="1" applyBorder="1" applyAlignment="1">
      <alignment horizontal="center"/>
    </xf>
    <xf numFmtId="0" fontId="29" fillId="43" borderId="26" xfId="539" applyFont="1" applyFill="1" applyBorder="1" applyAlignment="1">
      <alignment horizontal="left" wrapText="1"/>
    </xf>
    <xf numFmtId="1" fontId="98" fillId="43" borderId="26" xfId="539" applyNumberFormat="1" applyFill="1" applyBorder="1" applyAlignment="1">
      <alignment horizontal="center"/>
    </xf>
    <xf numFmtId="0" fontId="59" fillId="0" borderId="26" xfId="539" applyFont="1" applyFill="1" applyBorder="1" applyAlignment="1">
      <alignment horizontal="center" wrapText="1"/>
    </xf>
    <xf numFmtId="0" fontId="153" fillId="0" borderId="26" xfId="539" applyFont="1" applyFill="1" applyBorder="1" applyAlignment="1">
      <alignment horizontal="center"/>
    </xf>
    <xf numFmtId="0" fontId="28" fillId="48" borderId="26" xfId="539" applyFont="1" applyFill="1" applyBorder="1" applyAlignment="1">
      <alignment horizontal="center" vertical="center" wrapText="1"/>
    </xf>
    <xf numFmtId="0" fontId="125" fillId="0" borderId="0" xfId="187" applyFont="1" applyAlignment="1"/>
    <xf numFmtId="1" fontId="98" fillId="0" borderId="26" xfId="2447" applyNumberFormat="1" applyFont="1" applyFill="1" applyBorder="1" applyAlignment="1">
      <alignment horizontal="center" vertical="center"/>
    </xf>
    <xf numFmtId="0" fontId="124" fillId="0" borderId="0" xfId="187" applyFont="1"/>
    <xf numFmtId="0" fontId="182" fillId="0" borderId="0" xfId="187" applyFont="1"/>
    <xf numFmtId="0" fontId="98" fillId="0" borderId="0" xfId="187" applyBorder="1"/>
    <xf numFmtId="0" fontId="183" fillId="0" borderId="0" xfId="187" applyFont="1"/>
    <xf numFmtId="0" fontId="29" fillId="0" borderId="0" xfId="187" applyFont="1"/>
    <xf numFmtId="178" fontId="29" fillId="0" borderId="0" xfId="187" applyNumberFormat="1" applyFont="1"/>
    <xf numFmtId="178" fontId="29" fillId="0" borderId="0" xfId="187" applyNumberFormat="1" applyFont="1" applyFill="1" applyBorder="1"/>
    <xf numFmtId="0" fontId="59" fillId="49" borderId="26" xfId="187" applyFont="1" applyFill="1" applyBorder="1" applyAlignment="1">
      <alignment horizontal="center" vertical="center" wrapText="1"/>
    </xf>
    <xf numFmtId="178" fontId="29" fillId="0" borderId="0" xfId="187" applyNumberFormat="1" applyFont="1" applyBorder="1"/>
    <xf numFmtId="170" fontId="29" fillId="0" borderId="0" xfId="2449" applyNumberFormat="1" applyFont="1" applyFill="1" applyBorder="1" applyAlignment="1" applyProtection="1">
      <alignment horizontal="right" vertical="center"/>
    </xf>
    <xf numFmtId="0" fontId="29" fillId="49" borderId="26" xfId="187" applyFont="1" applyFill="1" applyBorder="1"/>
    <xf numFmtId="178" fontId="59" fillId="49" borderId="26" xfId="187" applyNumberFormat="1" applyFont="1" applyFill="1" applyBorder="1" applyAlignment="1">
      <alignment horizontal="center" vertical="center" wrapText="1"/>
    </xf>
    <xf numFmtId="178" fontId="59" fillId="49" borderId="26" xfId="187" applyNumberFormat="1" applyFont="1" applyFill="1" applyBorder="1" applyAlignment="1">
      <alignment horizontal="center" vertical="center"/>
    </xf>
    <xf numFmtId="0" fontId="98" fillId="0" borderId="26" xfId="187" applyBorder="1"/>
    <xf numFmtId="170" fontId="29" fillId="0" borderId="26" xfId="187" applyNumberFormat="1" applyFont="1" applyBorder="1"/>
    <xf numFmtId="0" fontId="29" fillId="0" borderId="0" xfId="187" applyFont="1" applyBorder="1"/>
    <xf numFmtId="0" fontId="29" fillId="49" borderId="26" xfId="187" applyFont="1" applyFill="1" applyBorder="1" applyAlignment="1">
      <alignment horizontal="center" vertical="center" wrapText="1"/>
    </xf>
    <xf numFmtId="0" fontId="29" fillId="0" borderId="26" xfId="187" applyFont="1" applyFill="1" applyBorder="1" applyAlignment="1">
      <alignment horizontal="left" wrapText="1"/>
    </xf>
    <xf numFmtId="0" fontId="98" fillId="0" borderId="0" xfId="187" applyAlignment="1">
      <alignment wrapText="1"/>
    </xf>
    <xf numFmtId="0" fontId="110" fillId="0" borderId="0" xfId="187" applyFont="1" applyBorder="1"/>
    <xf numFmtId="0" fontId="110" fillId="0" borderId="0" xfId="187" applyFont="1" applyFill="1" applyBorder="1"/>
    <xf numFmtId="0" fontId="29" fillId="0" borderId="0" xfId="187" applyFont="1" applyFill="1" applyBorder="1" applyAlignment="1">
      <alignment horizontal="right"/>
    </xf>
    <xf numFmtId="192" fontId="59" fillId="0" borderId="0" xfId="2449" applyNumberFormat="1" applyFont="1" applyFill="1" applyBorder="1" applyAlignment="1">
      <alignment horizontal="center" vertical="center" wrapText="1"/>
    </xf>
    <xf numFmtId="170" fontId="29" fillId="0" borderId="0" xfId="187" applyNumberFormat="1" applyFont="1" applyFill="1" applyBorder="1"/>
    <xf numFmtId="0" fontId="29" fillId="48" borderId="26" xfId="187" applyFont="1" applyFill="1" applyBorder="1"/>
    <xf numFmtId="0" fontId="59" fillId="48" borderId="26" xfId="187" applyFont="1" applyFill="1" applyBorder="1" applyAlignment="1">
      <alignment horizontal="center" vertical="center" wrapText="1"/>
    </xf>
    <xf numFmtId="0" fontId="28" fillId="0" borderId="26" xfId="187" applyFont="1" applyFill="1" applyBorder="1"/>
    <xf numFmtId="170" fontId="28" fillId="0" borderId="26" xfId="187" applyNumberFormat="1" applyFont="1" applyFill="1" applyBorder="1"/>
    <xf numFmtId="0" fontId="102" fillId="0" borderId="26" xfId="2449" applyFont="1" applyFill="1" applyBorder="1"/>
    <xf numFmtId="0" fontId="121" fillId="0" borderId="26" xfId="2449" applyFont="1" applyFill="1" applyBorder="1"/>
    <xf numFmtId="0" fontId="153" fillId="46" borderId="26" xfId="187" applyFont="1" applyFill="1" applyBorder="1" applyAlignment="1">
      <alignment horizontal="center" vertical="center" wrapText="1"/>
    </xf>
    <xf numFmtId="0" fontId="28" fillId="48" borderId="26" xfId="187" applyFont="1" applyFill="1" applyBorder="1"/>
    <xf numFmtId="0" fontId="153" fillId="48" borderId="26" xfId="187" applyFont="1" applyFill="1" applyBorder="1" applyAlignment="1">
      <alignment horizontal="center" vertical="center" wrapText="1"/>
    </xf>
    <xf numFmtId="178" fontId="153" fillId="48" borderId="26" xfId="187" applyNumberFormat="1" applyFont="1" applyFill="1" applyBorder="1" applyAlignment="1">
      <alignment horizontal="center" vertical="center" wrapText="1"/>
    </xf>
    <xf numFmtId="0" fontId="28" fillId="48" borderId="26" xfId="187" applyFont="1" applyFill="1" applyBorder="1" applyAlignment="1">
      <alignment horizontal="right"/>
    </xf>
    <xf numFmtId="0" fontId="28" fillId="48" borderId="26" xfId="187" applyFont="1" applyFill="1" applyBorder="1" applyAlignment="1">
      <alignment horizontal="right" vertical="center" wrapText="1"/>
    </xf>
    <xf numFmtId="178" fontId="28" fillId="48" borderId="26" xfId="187" applyNumberFormat="1" applyFont="1" applyFill="1" applyBorder="1"/>
    <xf numFmtId="0" fontId="98" fillId="0" borderId="0" xfId="187" applyFill="1" applyBorder="1"/>
    <xf numFmtId="0" fontId="28" fillId="46" borderId="26" xfId="187" applyFont="1" applyFill="1" applyBorder="1"/>
    <xf numFmtId="0" fontId="28" fillId="46" borderId="26" xfId="187" applyFont="1" applyFill="1" applyBorder="1" applyAlignment="1">
      <alignment horizontal="right"/>
    </xf>
    <xf numFmtId="0" fontId="105" fillId="0" borderId="0" xfId="187" applyFont="1"/>
    <xf numFmtId="0" fontId="114" fillId="0" borderId="0" xfId="147" applyFont="1" applyAlignment="1"/>
    <xf numFmtId="0" fontId="105" fillId="0" borderId="0" xfId="187" applyFont="1" applyAlignment="1"/>
    <xf numFmtId="0" fontId="175" fillId="0" borderId="0" xfId="187" applyFont="1"/>
    <xf numFmtId="0" fontId="121" fillId="0" borderId="26" xfId="261" applyFont="1" applyBorder="1" applyAlignment="1">
      <alignment horizontal="left" wrapText="1"/>
    </xf>
    <xf numFmtId="0" fontId="28" fillId="0" borderId="26" xfId="261" applyFont="1" applyBorder="1" applyAlignment="1">
      <alignment horizontal="left" wrapText="1"/>
    </xf>
    <xf numFmtId="0" fontId="121" fillId="0" borderId="26" xfId="261" applyFont="1" applyBorder="1" applyAlignment="1">
      <alignment horizontal="left" vertical="center"/>
    </xf>
    <xf numFmtId="1" fontId="105" fillId="0" borderId="0" xfId="0" applyNumberFormat="1" applyFont="1"/>
    <xf numFmtId="0" fontId="159" fillId="0" borderId="0" xfId="0" applyFont="1"/>
    <xf numFmtId="1" fontId="121" fillId="0" borderId="0" xfId="225" applyNumberFormat="1" applyFont="1"/>
    <xf numFmtId="49" fontId="121" fillId="46" borderId="26" xfId="2437" applyNumberFormat="1" applyFont="1" applyFill="1" applyBorder="1" applyAlignment="1">
      <alignment horizontal="center" vertical="center" wrapText="1"/>
    </xf>
    <xf numFmtId="49" fontId="121" fillId="0" borderId="0" xfId="2437" applyNumberFormat="1" applyFont="1"/>
    <xf numFmtId="0" fontId="168" fillId="0" borderId="0" xfId="2434" applyFont="1" applyFill="1" applyBorder="1" applyAlignment="1">
      <alignment wrapText="1"/>
    </xf>
    <xf numFmtId="0" fontId="32" fillId="0" borderId="0" xfId="298" applyFont="1" applyBorder="1" applyAlignment="1">
      <alignment horizontal="left" vertical="center"/>
    </xf>
    <xf numFmtId="0" fontId="32" fillId="0" borderId="0" xfId="298" applyFont="1" applyBorder="1" applyAlignment="1"/>
    <xf numFmtId="0" fontId="0" fillId="0" borderId="0" xfId="0" applyAlignment="1"/>
    <xf numFmtId="0" fontId="31" fillId="0" borderId="0" xfId="0" applyFont="1" applyAlignment="1">
      <alignment horizontal="left"/>
    </xf>
    <xf numFmtId="0" fontId="31" fillId="0" borderId="0" xfId="2433" applyFont="1"/>
    <xf numFmtId="0" fontId="26" fillId="0" borderId="0" xfId="2433" applyFont="1"/>
    <xf numFmtId="170" fontId="102" fillId="0" borderId="26" xfId="0" applyNumberFormat="1" applyFont="1" applyFill="1" applyBorder="1" applyAlignment="1">
      <alignment horizontal="right"/>
    </xf>
    <xf numFmtId="0" fontId="102" fillId="0" borderId="26" xfId="0" applyFont="1" applyBorder="1" applyAlignment="1">
      <alignment horizontal="right"/>
    </xf>
    <xf numFmtId="0" fontId="26" fillId="0" borderId="0" xfId="2434" applyFont="1"/>
    <xf numFmtId="0" fontId="43" fillId="0" borderId="0" xfId="2434" applyFont="1"/>
    <xf numFmtId="0" fontId="98" fillId="0" borderId="0" xfId="2434" applyFont="1"/>
    <xf numFmtId="0" fontId="14" fillId="0" borderId="0" xfId="2434" applyFont="1"/>
    <xf numFmtId="0" fontId="229" fillId="0" borderId="0" xfId="0" applyFont="1"/>
    <xf numFmtId="0" fontId="159" fillId="0" borderId="0" xfId="568" applyFont="1" applyFill="1" applyBorder="1" applyAlignment="1">
      <alignment horizontal="right"/>
    </xf>
    <xf numFmtId="171" fontId="159" fillId="0" borderId="0" xfId="567" applyNumberFormat="1" applyFont="1" applyFill="1" applyBorder="1" applyAlignment="1">
      <alignment horizontal="right"/>
    </xf>
    <xf numFmtId="0" fontId="73" fillId="0" borderId="0" xfId="0" applyFont="1"/>
    <xf numFmtId="0" fontId="26" fillId="0" borderId="0" xfId="2434" applyFont="1" applyAlignment="1">
      <alignment horizontal="center"/>
    </xf>
    <xf numFmtId="0" fontId="29" fillId="0" borderId="0" xfId="2434" applyFont="1"/>
    <xf numFmtId="0" fontId="29" fillId="0" borderId="0" xfId="0" applyFont="1"/>
    <xf numFmtId="0" fontId="26" fillId="0" borderId="0" xfId="2308" applyFont="1"/>
    <xf numFmtId="0" fontId="104" fillId="0" borderId="0" xfId="2434" applyFont="1"/>
    <xf numFmtId="0" fontId="26" fillId="0" borderId="0" xfId="2308" applyFont="1" applyFill="1"/>
    <xf numFmtId="0" fontId="106" fillId="0" borderId="0" xfId="0" quotePrefix="1" applyFont="1" applyAlignment="1">
      <alignment horizontal="left"/>
    </xf>
    <xf numFmtId="0" fontId="106" fillId="0" borderId="0" xfId="2434" applyFont="1" applyAlignment="1"/>
    <xf numFmtId="0" fontId="231" fillId="0" borderId="0" xfId="0" applyFont="1"/>
    <xf numFmtId="165" fontId="231" fillId="0" borderId="0" xfId="383" applyNumberFormat="1" applyFont="1" applyBorder="1" applyAlignment="1">
      <alignment vertical="center"/>
    </xf>
    <xf numFmtId="3" fontId="231" fillId="0" borderId="0" xfId="383" applyNumberFormat="1" applyFont="1" applyAlignment="1">
      <alignment vertical="center"/>
    </xf>
    <xf numFmtId="3" fontId="231" fillId="0" borderId="0" xfId="383" applyNumberFormat="1" applyFont="1" applyAlignment="1">
      <alignment horizontal="left" vertical="center"/>
    </xf>
    <xf numFmtId="165" fontId="151" fillId="0" borderId="0" xfId="383" applyNumberFormat="1" applyFont="1" applyBorder="1" applyAlignment="1">
      <alignment vertical="center"/>
    </xf>
    <xf numFmtId="3" fontId="151" fillId="0" borderId="0" xfId="383" applyNumberFormat="1" applyFont="1" applyAlignment="1">
      <alignment vertical="center"/>
    </xf>
    <xf numFmtId="3" fontId="151" fillId="0" borderId="0" xfId="383" applyNumberFormat="1" applyFont="1" applyAlignment="1">
      <alignment horizontal="left" vertical="center"/>
    </xf>
    <xf numFmtId="0" fontId="106" fillId="0" borderId="0" xfId="0" applyFont="1" applyFill="1"/>
    <xf numFmtId="0" fontId="149" fillId="0" borderId="0" xfId="0" applyFont="1" applyFill="1"/>
    <xf numFmtId="0" fontId="0" fillId="0" borderId="0" xfId="0" applyFont="1" applyFill="1"/>
    <xf numFmtId="0" fontId="73" fillId="0" borderId="0" xfId="0" applyNumberFormat="1" applyFont="1" applyAlignment="1">
      <alignment vertical="top" wrapText="1"/>
    </xf>
    <xf numFmtId="0" fontId="158" fillId="48" borderId="26" xfId="0" applyFont="1" applyFill="1" applyBorder="1" applyAlignment="1">
      <alignment horizontal="center"/>
    </xf>
    <xf numFmtId="0" fontId="158" fillId="0" borderId="26" xfId="0" applyFont="1" applyBorder="1"/>
    <xf numFmtId="0" fontId="155" fillId="0" borderId="0" xfId="0" applyFont="1"/>
    <xf numFmtId="2" fontId="121" fillId="0" borderId="26" xfId="0" applyNumberFormat="1" applyFont="1" applyBorder="1"/>
    <xf numFmtId="2" fontId="158" fillId="0" borderId="26" xfId="0" applyNumberFormat="1" applyFont="1" applyBorder="1"/>
    <xf numFmtId="0" fontId="106" fillId="0" borderId="0" xfId="0" applyFont="1" applyBorder="1"/>
    <xf numFmtId="1" fontId="27" fillId="0" borderId="26" xfId="0" applyNumberFormat="1" applyFont="1" applyFill="1" applyBorder="1" applyAlignment="1">
      <alignment horizontal="center"/>
    </xf>
    <xf numFmtId="3" fontId="27" fillId="49" borderId="3" xfId="0" applyNumberFormat="1" applyFont="1" applyFill="1" applyBorder="1" applyAlignment="1">
      <alignment horizontal="right" vertical="center"/>
    </xf>
    <xf numFmtId="0" fontId="102" fillId="0" borderId="26" xfId="0" applyFont="1" applyFill="1" applyBorder="1" applyAlignment="1">
      <alignment horizontal="center" vertical="center"/>
    </xf>
    <xf numFmtId="1" fontId="121" fillId="0" borderId="26" xfId="0" applyNumberFormat="1" applyFont="1" applyFill="1" applyBorder="1" applyAlignment="1">
      <alignment horizontal="center"/>
    </xf>
    <xf numFmtId="1" fontId="121" fillId="0" borderId="26" xfId="0" applyNumberFormat="1" applyFont="1" applyBorder="1" applyAlignment="1">
      <alignment horizontal="center"/>
    </xf>
    <xf numFmtId="1" fontId="36" fillId="0" borderId="51" xfId="225" applyNumberFormat="1" applyFont="1" applyFill="1" applyBorder="1" applyAlignment="1">
      <alignment horizontal="right" vertical="center"/>
    </xf>
    <xf numFmtId="1" fontId="27" fillId="0" borderId="51" xfId="225" applyNumberFormat="1" applyFont="1" applyFill="1" applyBorder="1"/>
    <xf numFmtId="1" fontId="27" fillId="0" borderId="51" xfId="225" applyNumberFormat="1" applyFont="1" applyFill="1" applyBorder="1" applyAlignment="1">
      <alignment horizontal="right" vertical="center"/>
    </xf>
    <xf numFmtId="1" fontId="27" fillId="0" borderId="51" xfId="2308" applyNumberFormat="1" applyFont="1" applyFill="1" applyBorder="1" applyAlignment="1">
      <alignment horizontal="right" vertical="center"/>
    </xf>
    <xf numFmtId="1" fontId="36" fillId="49" borderId="51" xfId="225" applyNumberFormat="1" applyFont="1" applyFill="1" applyBorder="1" applyAlignment="1">
      <alignment horizontal="right" vertical="center"/>
    </xf>
    <xf numFmtId="0" fontId="32" fillId="49" borderId="3" xfId="474" applyFont="1" applyFill="1" applyBorder="1" applyAlignment="1">
      <alignment horizontal="center"/>
    </xf>
    <xf numFmtId="1" fontId="27" fillId="49" borderId="3" xfId="225" applyNumberFormat="1" applyFont="1" applyFill="1" applyBorder="1" applyAlignment="1">
      <alignment horizontal="right"/>
    </xf>
    <xf numFmtId="1" fontId="27" fillId="0" borderId="51" xfId="225" applyNumberFormat="1" applyFont="1" applyFill="1" applyBorder="1" applyAlignment="1">
      <alignment horizontal="right" vertical="center" wrapText="1"/>
    </xf>
    <xf numFmtId="0" fontId="28" fillId="0" borderId="51" xfId="298" applyFont="1" applyFill="1" applyBorder="1"/>
    <xf numFmtId="1" fontId="83" fillId="0" borderId="51" xfId="225" applyNumberFormat="1" applyFill="1" applyBorder="1"/>
    <xf numFmtId="170" fontId="121" fillId="0" borderId="26" xfId="0" applyNumberFormat="1" applyFont="1" applyBorder="1" applyAlignment="1">
      <alignment horizontal="right"/>
    </xf>
    <xf numFmtId="1" fontId="27" fillId="0" borderId="51" xfId="225" applyNumberFormat="1" applyFont="1" applyFill="1" applyBorder="1" applyAlignment="1">
      <alignment horizontal="right" wrapText="1"/>
    </xf>
    <xf numFmtId="0" fontId="101" fillId="0" borderId="0" xfId="225" applyFont="1"/>
    <xf numFmtId="0" fontId="161" fillId="0" borderId="0" xfId="2434" applyNumberFormat="1" applyFont="1" applyFill="1" applyBorder="1" applyAlignment="1" applyProtection="1">
      <alignment horizontal="left" vertical="top" wrapText="1" shrinkToFit="1"/>
    </xf>
    <xf numFmtId="0" fontId="165" fillId="0" borderId="0" xfId="2434" applyFont="1" applyAlignment="1">
      <alignment wrapText="1"/>
    </xf>
    <xf numFmtId="0" fontId="118" fillId="0" borderId="0" xfId="2308" applyFont="1" applyBorder="1"/>
    <xf numFmtId="1" fontId="28" fillId="0" borderId="0" xfId="2434" applyNumberFormat="1" applyFont="1" applyFill="1" applyBorder="1" applyAlignment="1" applyProtection="1">
      <alignment horizontal="center" vertical="center" wrapText="1" shrinkToFit="1"/>
    </xf>
    <xf numFmtId="49" fontId="236" fillId="0" borderId="26" xfId="2434" applyNumberFormat="1" applyFont="1" applyFill="1" applyBorder="1" applyAlignment="1" applyProtection="1">
      <alignment horizontal="left" vertical="center" wrapText="1" shrinkToFit="1"/>
    </xf>
    <xf numFmtId="1" fontId="233" fillId="0" borderId="26" xfId="2434" applyNumberFormat="1" applyFont="1" applyBorder="1"/>
    <xf numFmtId="0" fontId="233" fillId="0" borderId="26" xfId="2434" applyFont="1" applyBorder="1"/>
    <xf numFmtId="1" fontId="233" fillId="0" borderId="26" xfId="2434" applyNumberFormat="1" applyFont="1" applyBorder="1" applyAlignment="1">
      <alignment horizontal="right" vertical="center"/>
    </xf>
    <xf numFmtId="0" fontId="102" fillId="0" borderId="26" xfId="2434" applyFont="1" applyFill="1" applyBorder="1" applyAlignment="1">
      <alignment horizontal="center" vertical="center"/>
    </xf>
    <xf numFmtId="0" fontId="123" fillId="0" borderId="0" xfId="298" applyFont="1"/>
    <xf numFmtId="0" fontId="14" fillId="0" borderId="0" xfId="2437" applyFill="1"/>
    <xf numFmtId="1" fontId="27" fillId="0" borderId="52" xfId="0" applyNumberFormat="1" applyFont="1" applyFill="1" applyBorder="1" applyAlignment="1">
      <alignment horizontal="center"/>
    </xf>
    <xf numFmtId="0" fontId="28" fillId="0" borderId="52" xfId="298" applyFont="1" applyFill="1" applyBorder="1"/>
    <xf numFmtId="1" fontId="28" fillId="0" borderId="52" xfId="298" applyNumberFormat="1" applyFont="1" applyFill="1" applyBorder="1" applyAlignment="1">
      <alignment horizontal="right" vertical="center"/>
    </xf>
    <xf numFmtId="1" fontId="28" fillId="0" borderId="52" xfId="298" applyNumberFormat="1" applyFont="1" applyFill="1" applyBorder="1"/>
    <xf numFmtId="0" fontId="101" fillId="0" borderId="0" xfId="0" applyFont="1"/>
    <xf numFmtId="1" fontId="43" fillId="0" borderId="52" xfId="376" applyNumberFormat="1" applyFont="1" applyFill="1" applyBorder="1" applyAlignment="1">
      <alignment horizontal="right"/>
    </xf>
    <xf numFmtId="1" fontId="102" fillId="0" borderId="52" xfId="0" applyNumberFormat="1" applyFont="1" applyFill="1" applyBorder="1" applyAlignment="1">
      <alignment horizontal="right"/>
    </xf>
    <xf numFmtId="0" fontId="237" fillId="0" borderId="0" xfId="0" applyFont="1"/>
    <xf numFmtId="170" fontId="32" fillId="0" borderId="0" xfId="316" applyNumberFormat="1" applyFont="1" applyAlignment="1">
      <alignment horizontal="left"/>
    </xf>
    <xf numFmtId="170" fontId="28" fillId="0" borderId="0" xfId="253" applyNumberFormat="1" applyFont="1" applyAlignment="1">
      <alignment horizontal="left"/>
    </xf>
    <xf numFmtId="170" fontId="121" fillId="50" borderId="26" xfId="2434" applyNumberFormat="1" applyFont="1" applyFill="1" applyBorder="1"/>
    <xf numFmtId="0" fontId="121" fillId="50" borderId="26" xfId="2434" applyFont="1" applyFill="1" applyBorder="1"/>
    <xf numFmtId="0" fontId="28" fillId="0" borderId="6" xfId="253" applyFont="1" applyFill="1" applyBorder="1" applyAlignment="1"/>
    <xf numFmtId="170" fontId="59" fillId="0" borderId="0" xfId="253" applyNumberFormat="1" applyFont="1" applyAlignment="1">
      <alignment horizontal="left"/>
    </xf>
    <xf numFmtId="0" fontId="102" fillId="0" borderId="0" xfId="187" applyFont="1"/>
    <xf numFmtId="0" fontId="59" fillId="0" borderId="0" xfId="261" applyFont="1" applyAlignment="1">
      <alignment horizontal="left"/>
    </xf>
    <xf numFmtId="170" fontId="32" fillId="0" borderId="0" xfId="253" applyNumberFormat="1" applyFont="1" applyBorder="1" applyAlignment="1">
      <alignment horizontal="left" vertical="center"/>
    </xf>
    <xf numFmtId="0" fontId="59" fillId="0" borderId="0" xfId="253" applyFont="1"/>
    <xf numFmtId="0" fontId="32" fillId="0" borderId="0" xfId="253" applyFont="1"/>
    <xf numFmtId="170" fontId="59" fillId="0" borderId="0" xfId="261" applyNumberFormat="1" applyFont="1" applyAlignment="1">
      <alignment horizontal="left" vertical="center"/>
    </xf>
    <xf numFmtId="170" fontId="32" fillId="0" borderId="0" xfId="261" applyNumberFormat="1" applyFont="1" applyAlignment="1">
      <alignment horizontal="left"/>
    </xf>
    <xf numFmtId="0" fontId="32" fillId="0" borderId="0" xfId="298" applyFont="1" applyBorder="1" applyAlignment="1">
      <alignment horizontal="left" vertical="center"/>
    </xf>
    <xf numFmtId="0" fontId="118" fillId="0" borderId="0" xfId="187" applyFont="1"/>
    <xf numFmtId="0" fontId="124" fillId="0" borderId="0" xfId="187" applyFont="1" applyAlignment="1">
      <alignment vertical="center"/>
    </xf>
    <xf numFmtId="0" fontId="98" fillId="0" borderId="0" xfId="187" applyFont="1" applyAlignment="1">
      <alignment vertical="center"/>
    </xf>
    <xf numFmtId="0" fontId="183" fillId="0" borderId="0" xfId="187" applyFont="1" applyAlignment="1">
      <alignment vertical="center"/>
    </xf>
    <xf numFmtId="0" fontId="29" fillId="49" borderId="26" xfId="187" applyFont="1" applyFill="1" applyBorder="1" applyAlignment="1">
      <alignment vertical="center"/>
    </xf>
    <xf numFmtId="0" fontId="98" fillId="0" borderId="26" xfId="187" applyFont="1" applyBorder="1" applyAlignment="1">
      <alignment vertical="center"/>
    </xf>
    <xf numFmtId="170" fontId="98" fillId="0" borderId="26" xfId="187" applyNumberFormat="1" applyFont="1" applyBorder="1" applyAlignment="1">
      <alignment vertical="center"/>
    </xf>
    <xf numFmtId="170" fontId="29" fillId="0" borderId="26" xfId="187" applyNumberFormat="1" applyFont="1" applyBorder="1" applyAlignment="1">
      <alignment vertical="center"/>
    </xf>
    <xf numFmtId="178" fontId="29" fillId="0" borderId="26" xfId="187" applyNumberFormat="1" applyFont="1" applyBorder="1" applyAlignment="1">
      <alignment vertical="center"/>
    </xf>
    <xf numFmtId="178" fontId="32" fillId="0" borderId="0" xfId="187" applyNumberFormat="1" applyFont="1"/>
    <xf numFmtId="0" fontId="25" fillId="0" borderId="0" xfId="4229" applyFont="1"/>
    <xf numFmtId="0" fontId="12" fillId="0" borderId="0" xfId="4229"/>
    <xf numFmtId="0" fontId="25" fillId="0" borderId="52" xfId="4229" applyFont="1" applyBorder="1" applyAlignment="1">
      <alignment horizontal="center" vertical="center"/>
    </xf>
    <xf numFmtId="0" fontId="0" fillId="46" borderId="52" xfId="0" applyFill="1" applyBorder="1"/>
    <xf numFmtId="0" fontId="27" fillId="2" borderId="14" xfId="4229" applyFont="1" applyFill="1" applyBorder="1" applyAlignment="1">
      <alignment horizontal="center" vertical="center"/>
    </xf>
    <xf numFmtId="0" fontId="102" fillId="46" borderId="52" xfId="0" applyFont="1" applyFill="1" applyBorder="1"/>
    <xf numFmtId="0" fontId="27" fillId="2" borderId="6" xfId="4229" applyFont="1" applyFill="1" applyBorder="1" applyAlignment="1">
      <alignment horizontal="center" vertical="center"/>
    </xf>
    <xf numFmtId="0" fontId="108" fillId="46" borderId="52" xfId="0" applyFont="1" applyFill="1" applyBorder="1"/>
    <xf numFmtId="0" fontId="0" fillId="46" borderId="52" xfId="0" applyFill="1" applyBorder="1" applyAlignment="1">
      <alignment horizontal="center" vertical="center"/>
    </xf>
    <xf numFmtId="0" fontId="0" fillId="46" borderId="52" xfId="0" applyFill="1" applyBorder="1" applyAlignment="1">
      <alignment horizontal="center" vertical="center" wrapText="1"/>
    </xf>
    <xf numFmtId="0" fontId="0" fillId="46" borderId="52" xfId="0" applyFill="1" applyBorder="1" applyAlignment="1">
      <alignment vertical="center"/>
    </xf>
    <xf numFmtId="0" fontId="27" fillId="2" borderId="8" xfId="4229" applyFont="1" applyFill="1" applyBorder="1" applyAlignment="1">
      <alignment horizontal="center" vertical="center"/>
    </xf>
    <xf numFmtId="0" fontId="27" fillId="47" borderId="52" xfId="4229" applyFont="1" applyFill="1" applyBorder="1" applyAlignment="1">
      <alignment horizontal="center"/>
    </xf>
    <xf numFmtId="0" fontId="27" fillId="2" borderId="52" xfId="4229" applyFont="1" applyFill="1" applyBorder="1" applyAlignment="1">
      <alignment horizontal="center"/>
    </xf>
    <xf numFmtId="0" fontId="105" fillId="46" borderId="52" xfId="0" applyFont="1" applyFill="1" applyBorder="1" applyAlignment="1">
      <alignment horizontal="center"/>
    </xf>
    <xf numFmtId="1" fontId="102" fillId="0" borderId="52" xfId="0" applyNumberFormat="1" applyFont="1" applyFill="1" applyBorder="1"/>
    <xf numFmtId="0" fontId="0" fillId="0" borderId="52" xfId="0" applyBorder="1"/>
    <xf numFmtId="0" fontId="28" fillId="0" borderId="52" xfId="298" applyFont="1" applyBorder="1"/>
    <xf numFmtId="1" fontId="0" fillId="0" borderId="52" xfId="0" applyNumberFormat="1" applyBorder="1"/>
    <xf numFmtId="1" fontId="27" fillId="49" borderId="52" xfId="4229" applyNumberFormat="1" applyFont="1" applyFill="1" applyBorder="1" applyAlignment="1">
      <alignment horizontal="right" vertical="center"/>
    </xf>
    <xf numFmtId="1" fontId="102" fillId="0" borderId="52" xfId="0" applyNumberFormat="1" applyFont="1" applyFill="1" applyBorder="1" applyAlignment="1">
      <alignment horizontal="right" vertical="center"/>
    </xf>
    <xf numFmtId="1" fontId="28" fillId="0" borderId="52" xfId="0" applyNumberFormat="1" applyFont="1" applyFill="1" applyBorder="1" applyAlignment="1">
      <alignment horizontal="right" vertical="center"/>
    </xf>
    <xf numFmtId="1" fontId="25" fillId="49" borderId="52" xfId="4229" applyNumberFormat="1" applyFont="1" applyFill="1" applyBorder="1" applyAlignment="1">
      <alignment horizontal="right" vertical="center"/>
    </xf>
    <xf numFmtId="1" fontId="27" fillId="49" borderId="52" xfId="180" applyNumberFormat="1" applyFont="1" applyFill="1" applyBorder="1" applyAlignment="1">
      <alignment horizontal="right" vertical="center"/>
    </xf>
    <xf numFmtId="1" fontId="27" fillId="49" borderId="52" xfId="180" applyNumberFormat="1" applyFont="1" applyFill="1" applyBorder="1" applyAlignment="1">
      <alignment horizontal="right" vertical="center" wrapText="1"/>
    </xf>
    <xf numFmtId="1" fontId="102" fillId="0" borderId="52" xfId="298" applyNumberFormat="1" applyFont="1" applyFill="1" applyBorder="1" applyAlignment="1">
      <alignment horizontal="right" vertical="center"/>
    </xf>
    <xf numFmtId="1" fontId="27" fillId="49" borderId="52" xfId="4229" applyNumberFormat="1" applyFont="1" applyFill="1" applyBorder="1" applyAlignment="1">
      <alignment horizontal="right" vertical="center" wrapText="1"/>
    </xf>
    <xf numFmtId="1" fontId="27" fillId="49" borderId="52" xfId="4230" applyNumberFormat="1" applyFont="1" applyFill="1" applyBorder="1" applyAlignment="1">
      <alignment horizontal="right" vertical="center" wrapText="1"/>
    </xf>
    <xf numFmtId="0" fontId="12" fillId="0" borderId="0" xfId="4229" applyFill="1"/>
    <xf numFmtId="0" fontId="12" fillId="0" borderId="0" xfId="4229" applyFill="1" applyAlignment="1">
      <alignment horizontal="right"/>
    </xf>
    <xf numFmtId="1" fontId="28" fillId="0" borderId="52" xfId="298" applyNumberFormat="1" applyFont="1" applyFill="1" applyBorder="1" applyAlignment="1">
      <alignment vertical="center"/>
    </xf>
    <xf numFmtId="1" fontId="27" fillId="49" borderId="52" xfId="4230" applyNumberFormat="1" applyFont="1" applyFill="1" applyBorder="1" applyAlignment="1">
      <alignment horizontal="center" vertical="center" wrapText="1"/>
    </xf>
    <xf numFmtId="1" fontId="103" fillId="0" borderId="52" xfId="0" applyNumberFormat="1" applyFont="1" applyFill="1" applyBorder="1" applyAlignment="1">
      <alignment horizontal="right" vertical="center"/>
    </xf>
    <xf numFmtId="1" fontId="25" fillId="0" borderId="52" xfId="4229" applyNumberFormat="1" applyFont="1" applyFill="1" applyBorder="1"/>
    <xf numFmtId="1" fontId="0" fillId="0" borderId="52" xfId="0" applyNumberFormat="1" applyFill="1" applyBorder="1" applyAlignment="1">
      <alignment horizontal="right"/>
    </xf>
    <xf numFmtId="0" fontId="31" fillId="0" borderId="0" xfId="4229" applyFont="1"/>
    <xf numFmtId="1" fontId="25" fillId="0" borderId="0" xfId="4229" applyNumberFormat="1" applyFont="1"/>
    <xf numFmtId="1" fontId="102" fillId="0" borderId="0" xfId="4229" applyNumberFormat="1" applyFont="1"/>
    <xf numFmtId="0" fontId="26" fillId="0" borderId="0" xfId="4229" applyFont="1"/>
    <xf numFmtId="0" fontId="31" fillId="0" borderId="0" xfId="4231" applyFont="1"/>
    <xf numFmtId="0" fontId="26" fillId="0" borderId="0" xfId="4231" applyFont="1"/>
    <xf numFmtId="0" fontId="25" fillId="0" borderId="0" xfId="4231" applyFont="1"/>
    <xf numFmtId="0" fontId="26" fillId="0" borderId="0" xfId="4231" applyFont="1" applyFill="1"/>
    <xf numFmtId="0" fontId="105" fillId="0" borderId="0" xfId="4231" applyFont="1"/>
    <xf numFmtId="0" fontId="98" fillId="0" borderId="0" xfId="4231" applyFont="1" applyFill="1"/>
    <xf numFmtId="0" fontId="108" fillId="0" borderId="0" xfId="4231" applyFont="1"/>
    <xf numFmtId="0" fontId="25" fillId="0" borderId="0" xfId="4231" applyFont="1" applyFill="1"/>
    <xf numFmtId="0" fontId="108" fillId="0" borderId="0" xfId="4229" applyFont="1"/>
    <xf numFmtId="0" fontId="12" fillId="0" borderId="0" xfId="4229" applyFont="1"/>
    <xf numFmtId="0" fontId="12" fillId="0" borderId="0" xfId="4231"/>
    <xf numFmtId="0" fontId="27" fillId="2" borderId="52" xfId="4231" applyFont="1" applyFill="1" applyBorder="1" applyAlignment="1">
      <alignment horizontal="center" vertical="center"/>
    </xf>
    <xf numFmtId="0" fontId="27" fillId="2" borderId="52" xfId="4231" applyFont="1" applyFill="1" applyBorder="1" applyAlignment="1">
      <alignment horizontal="center" vertical="top" wrapText="1"/>
    </xf>
    <xf numFmtId="0" fontId="27" fillId="0" borderId="0" xfId="4231" applyFont="1"/>
    <xf numFmtId="0" fontId="102" fillId="48" borderId="52" xfId="0" applyFont="1" applyFill="1" applyBorder="1" applyAlignment="1">
      <alignment horizontal="center" vertical="center"/>
    </xf>
    <xf numFmtId="0" fontId="102" fillId="48" borderId="52" xfId="0" applyFont="1" applyFill="1" applyBorder="1" applyAlignment="1">
      <alignment horizontal="center" vertical="center" wrapText="1"/>
    </xf>
    <xf numFmtId="0" fontId="27" fillId="0" borderId="52" xfId="4231" applyFont="1" applyFill="1" applyBorder="1" applyAlignment="1">
      <alignment horizontal="center" vertical="center"/>
    </xf>
    <xf numFmtId="0" fontId="27" fillId="0" borderId="52" xfId="4231" applyFont="1" applyFill="1" applyBorder="1" applyAlignment="1">
      <alignment horizontal="center" vertical="top" wrapText="1"/>
    </xf>
    <xf numFmtId="0" fontId="27" fillId="0" borderId="0" xfId="4231" applyFont="1" applyFill="1"/>
    <xf numFmtId="0" fontId="118" fillId="0" borderId="52" xfId="0" applyFont="1" applyBorder="1" applyAlignment="1">
      <alignment horizontal="center" vertical="center"/>
    </xf>
    <xf numFmtId="0" fontId="27" fillId="0" borderId="52" xfId="4231" applyFont="1" applyFill="1" applyBorder="1"/>
    <xf numFmtId="0" fontId="12" fillId="0" borderId="52" xfId="4231" applyFill="1" applyBorder="1"/>
    <xf numFmtId="0" fontId="102" fillId="0" borderId="52" xfId="0" applyFont="1" applyBorder="1"/>
    <xf numFmtId="1" fontId="27" fillId="49" borderId="52" xfId="4231" applyNumberFormat="1" applyFont="1" applyFill="1" applyBorder="1" applyAlignment="1">
      <alignment horizontal="right" vertical="center"/>
    </xf>
    <xf numFmtId="0" fontId="28" fillId="49" borderId="52" xfId="298" applyFont="1" applyFill="1" applyBorder="1"/>
    <xf numFmtId="0" fontId="27" fillId="49" borderId="52" xfId="4231" applyFont="1" applyFill="1" applyBorder="1" applyAlignment="1">
      <alignment horizontal="right" vertical="center"/>
    </xf>
    <xf numFmtId="0" fontId="102" fillId="0" borderId="52" xfId="0" applyFont="1" applyFill="1" applyBorder="1"/>
    <xf numFmtId="0" fontId="102" fillId="0" borderId="0" xfId="4231" applyFont="1"/>
    <xf numFmtId="1" fontId="27" fillId="0" borderId="52" xfId="4231" applyNumberFormat="1" applyFont="1" applyFill="1" applyBorder="1" applyAlignment="1">
      <alignment horizontal="right" vertical="center"/>
    </xf>
    <xf numFmtId="1" fontId="28" fillId="49" borderId="52" xfId="4231" applyNumberFormat="1" applyFont="1" applyFill="1" applyBorder="1" applyAlignment="1">
      <alignment horizontal="right" vertical="center"/>
    </xf>
    <xf numFmtId="0" fontId="28" fillId="49" borderId="52" xfId="4231" applyFont="1" applyFill="1" applyBorder="1" applyAlignment="1">
      <alignment horizontal="right" vertical="center"/>
    </xf>
    <xf numFmtId="0" fontId="12" fillId="49" borderId="52" xfId="4231" applyFont="1" applyFill="1" applyBorder="1" applyAlignment="1">
      <alignment horizontal="right"/>
    </xf>
    <xf numFmtId="3" fontId="27" fillId="0" borderId="0" xfId="4231" applyNumberFormat="1" applyFont="1"/>
    <xf numFmtId="1" fontId="27" fillId="49" borderId="52" xfId="4230" applyNumberFormat="1" applyFont="1" applyFill="1" applyBorder="1" applyAlignment="1">
      <alignment horizontal="right" vertical="center"/>
    </xf>
    <xf numFmtId="0" fontId="27" fillId="49" borderId="52" xfId="4230" applyFont="1" applyFill="1" applyBorder="1" applyAlignment="1">
      <alignment horizontal="right" vertical="center"/>
    </xf>
    <xf numFmtId="0" fontId="27" fillId="0" borderId="0" xfId="4231" applyFont="1" applyFill="1" applyBorder="1" applyAlignment="1">
      <alignment horizontal="right" vertical="center"/>
    </xf>
    <xf numFmtId="0" fontId="12" fillId="0" borderId="0" xfId="4231" applyFill="1"/>
    <xf numFmtId="0" fontId="106" fillId="0" borderId="0" xfId="4231" applyFont="1"/>
    <xf numFmtId="1" fontId="27" fillId="0" borderId="52" xfId="4231" applyNumberFormat="1" applyFont="1" applyFill="1" applyBorder="1"/>
    <xf numFmtId="0" fontId="12" fillId="0" borderId="52" xfId="4231" applyBorder="1"/>
    <xf numFmtId="0" fontId="43" fillId="0" borderId="0" xfId="4231" applyFont="1"/>
    <xf numFmtId="0" fontId="70" fillId="0" borderId="0" xfId="4231" applyFont="1"/>
    <xf numFmtId="0" fontId="31" fillId="0" borderId="0" xfId="4231" applyFont="1" applyBorder="1"/>
    <xf numFmtId="0" fontId="12" fillId="0" borderId="0" xfId="4231" applyFont="1"/>
    <xf numFmtId="0" fontId="31" fillId="0" borderId="0" xfId="4231" applyFont="1" applyFill="1"/>
    <xf numFmtId="0" fontId="106" fillId="0" borderId="0" xfId="225" applyFont="1" applyFill="1"/>
    <xf numFmtId="0" fontId="0" fillId="0" borderId="0" xfId="0" applyAlignment="1">
      <alignment wrapText="1"/>
    </xf>
    <xf numFmtId="0" fontId="102" fillId="46" borderId="52" xfId="0" applyFont="1" applyFill="1" applyBorder="1" applyAlignment="1">
      <alignment horizontal="center"/>
    </xf>
    <xf numFmtId="0" fontId="32" fillId="0" borderId="0" xfId="0" applyFont="1" applyAlignment="1">
      <alignment horizontal="left" vertical="center"/>
    </xf>
    <xf numFmtId="0" fontId="179" fillId="0" borderId="0" xfId="0" applyFont="1"/>
    <xf numFmtId="0" fontId="159" fillId="0" borderId="0" xfId="0" applyFont="1" applyFill="1"/>
    <xf numFmtId="0" fontId="108" fillId="48" borderId="52" xfId="0" applyFont="1" applyFill="1" applyBorder="1"/>
    <xf numFmtId="0" fontId="0" fillId="48" borderId="52" xfId="0" applyFill="1" applyBorder="1"/>
    <xf numFmtId="1" fontId="28" fillId="49" borderId="52" xfId="4234" applyNumberFormat="1" applyFont="1" applyFill="1" applyBorder="1" applyAlignment="1">
      <alignment horizontal="right" vertical="center"/>
    </xf>
    <xf numFmtId="3" fontId="27" fillId="49" borderId="52" xfId="180" applyNumberFormat="1" applyFont="1" applyFill="1" applyBorder="1" applyAlignment="1">
      <alignment horizontal="right" vertical="center"/>
    </xf>
    <xf numFmtId="1" fontId="27" fillId="49" borderId="52" xfId="4234" applyNumberFormat="1" applyFont="1" applyFill="1" applyBorder="1" applyAlignment="1">
      <alignment horizontal="right" vertical="center"/>
    </xf>
    <xf numFmtId="0" fontId="31" fillId="0" borderId="0" xfId="4235" applyFont="1"/>
    <xf numFmtId="0" fontId="11" fillId="0" borderId="0" xfId="4235"/>
    <xf numFmtId="0" fontId="24" fillId="0" borderId="0" xfId="4235" applyFont="1"/>
    <xf numFmtId="0" fontId="40" fillId="0" borderId="0" xfId="4235" applyFont="1"/>
    <xf numFmtId="0" fontId="25" fillId="0" borderId="0" xfId="4235" applyFont="1"/>
    <xf numFmtId="0" fontId="25" fillId="0" borderId="0" xfId="4235" applyFont="1" applyAlignment="1">
      <alignment horizontal="center"/>
    </xf>
    <xf numFmtId="0" fontId="73" fillId="0" borderId="0" xfId="4235" applyFont="1"/>
    <xf numFmtId="0" fontId="26" fillId="0" borderId="0" xfId="4235" applyFont="1"/>
    <xf numFmtId="0" fontId="74" fillId="47" borderId="52" xfId="4235" applyFont="1" applyFill="1" applyBorder="1"/>
    <xf numFmtId="0" fontId="27" fillId="47" borderId="52" xfId="4235" applyFont="1" applyFill="1" applyBorder="1" applyAlignment="1">
      <alignment horizontal="center" vertical="center"/>
    </xf>
    <xf numFmtId="0" fontId="27" fillId="48" borderId="52" xfId="4235" applyFont="1" applyFill="1" applyBorder="1"/>
    <xf numFmtId="0" fontId="11" fillId="48" borderId="52" xfId="4235" applyFill="1" applyBorder="1"/>
    <xf numFmtId="0" fontId="167" fillId="0" borderId="0" xfId="4235" applyFont="1"/>
    <xf numFmtId="0" fontId="27" fillId="47" borderId="52" xfId="4235" applyFont="1" applyFill="1" applyBorder="1" applyAlignment="1">
      <alignment horizontal="center"/>
    </xf>
    <xf numFmtId="0" fontId="27" fillId="2" borderId="52" xfId="4235" applyFont="1" applyFill="1" applyBorder="1" applyAlignment="1">
      <alignment horizontal="center"/>
    </xf>
    <xf numFmtId="0" fontId="27" fillId="48" borderId="52" xfId="4235" applyFont="1" applyFill="1" applyBorder="1" applyAlignment="1">
      <alignment horizontal="center"/>
    </xf>
    <xf numFmtId="0" fontId="27" fillId="0" borderId="52" xfId="4235" applyFont="1" applyFill="1" applyBorder="1" applyAlignment="1">
      <alignment horizontal="center" vertical="center"/>
    </xf>
    <xf numFmtId="0" fontId="27" fillId="0" borderId="52" xfId="4235" applyFont="1" applyFill="1" applyBorder="1" applyAlignment="1">
      <alignment horizontal="center"/>
    </xf>
    <xf numFmtId="0" fontId="11" fillId="0" borderId="0" xfId="4235" applyFill="1"/>
    <xf numFmtId="0" fontId="27" fillId="0" borderId="52" xfId="4235" applyFont="1" applyFill="1" applyBorder="1"/>
    <xf numFmtId="0" fontId="11" fillId="0" borderId="52" xfId="4235" applyBorder="1"/>
    <xf numFmtId="1" fontId="27" fillId="49" borderId="52" xfId="4235" applyNumberFormat="1" applyFont="1" applyFill="1" applyBorder="1" applyAlignment="1">
      <alignment horizontal="right" vertical="center"/>
    </xf>
    <xf numFmtId="1" fontId="27" fillId="0" borderId="52" xfId="4235" applyNumberFormat="1" applyFont="1" applyFill="1" applyBorder="1" applyAlignment="1">
      <alignment horizontal="right" vertical="center"/>
    </xf>
    <xf numFmtId="1" fontId="11" fillId="0" borderId="0" xfId="4235" applyNumberFormat="1"/>
    <xf numFmtId="1" fontId="11" fillId="0" borderId="0" xfId="4235" applyNumberFormat="1" applyFont="1"/>
    <xf numFmtId="1" fontId="11" fillId="0" borderId="0" xfId="4235" applyNumberFormat="1" applyFont="1" applyFill="1"/>
    <xf numFmtId="0" fontId="11" fillId="0" borderId="0" xfId="4235" applyFont="1"/>
    <xf numFmtId="0" fontId="25" fillId="0" borderId="52" xfId="4235" applyFont="1" applyBorder="1"/>
    <xf numFmtId="1" fontId="27" fillId="0" borderId="0" xfId="4235" applyNumberFormat="1" applyFont="1"/>
    <xf numFmtId="1" fontId="121" fillId="0" borderId="0" xfId="4235" applyNumberFormat="1" applyFont="1"/>
    <xf numFmtId="0" fontId="121" fillId="0" borderId="0" xfId="4235" applyFont="1"/>
    <xf numFmtId="0" fontId="108" fillId="0" borderId="0" xfId="4235" applyFont="1"/>
    <xf numFmtId="0" fontId="27" fillId="0" borderId="52" xfId="4235" applyFont="1" applyBorder="1"/>
    <xf numFmtId="0" fontId="27" fillId="0" borderId="0" xfId="4235" applyFont="1"/>
    <xf numFmtId="0" fontId="102" fillId="48" borderId="52" xfId="0" applyFont="1" applyFill="1" applyBorder="1"/>
    <xf numFmtId="0" fontId="27" fillId="2" borderId="52" xfId="4235" applyFont="1" applyFill="1" applyBorder="1" applyAlignment="1">
      <alignment horizontal="center" vertical="center"/>
    </xf>
    <xf numFmtId="0" fontId="27" fillId="0" borderId="0" xfId="4235" applyFont="1" applyFill="1"/>
    <xf numFmtId="2" fontId="27" fillId="0" borderId="0" xfId="4235" applyNumberFormat="1" applyFont="1"/>
    <xf numFmtId="1" fontId="27" fillId="0" borderId="52" xfId="4234" applyNumberFormat="1" applyFont="1" applyFill="1" applyBorder="1" applyAlignment="1">
      <alignment horizontal="right" vertical="center"/>
    </xf>
    <xf numFmtId="1" fontId="102" fillId="49" borderId="52" xfId="180" applyNumberFormat="1" applyFont="1" applyFill="1" applyBorder="1" applyAlignment="1">
      <alignment horizontal="right" vertical="center"/>
    </xf>
    <xf numFmtId="1" fontId="102" fillId="49" borderId="52" xfId="4235" applyNumberFormat="1" applyFont="1" applyFill="1" applyBorder="1" applyAlignment="1">
      <alignment horizontal="right" vertical="center"/>
    </xf>
    <xf numFmtId="2" fontId="102" fillId="0" borderId="0" xfId="4235" applyNumberFormat="1" applyFont="1" applyFill="1"/>
    <xf numFmtId="2" fontId="102" fillId="0" borderId="0" xfId="4235" applyNumberFormat="1" applyFont="1"/>
    <xf numFmtId="1" fontId="27" fillId="49" borderId="52" xfId="4235" applyNumberFormat="1" applyFont="1" applyFill="1" applyBorder="1" applyAlignment="1">
      <alignment horizontal="right" vertical="center" wrapText="1"/>
    </xf>
    <xf numFmtId="1" fontId="27" fillId="49" borderId="52" xfId="4234" applyNumberFormat="1" applyFont="1" applyFill="1" applyBorder="1" applyAlignment="1">
      <alignment horizontal="right" vertical="center" wrapText="1"/>
    </xf>
    <xf numFmtId="1" fontId="121" fillId="0" borderId="52" xfId="4235" applyNumberFormat="1" applyFont="1" applyFill="1" applyBorder="1"/>
    <xf numFmtId="0" fontId="27" fillId="49" borderId="52" xfId="4235" applyFont="1" applyFill="1" applyBorder="1" applyAlignment="1">
      <alignment horizontal="right" wrapText="1"/>
    </xf>
    <xf numFmtId="1" fontId="102" fillId="0" borderId="0" xfId="4235" applyNumberFormat="1" applyFont="1" applyFill="1"/>
    <xf numFmtId="0" fontId="11" fillId="0" borderId="52" xfId="4235" applyFill="1" applyBorder="1"/>
    <xf numFmtId="0" fontId="121" fillId="0" borderId="52" xfId="4235" applyFont="1" applyFill="1" applyBorder="1"/>
    <xf numFmtId="1" fontId="27" fillId="0" borderId="52" xfId="4235" applyNumberFormat="1" applyFont="1" applyFill="1" applyBorder="1"/>
    <xf numFmtId="1" fontId="121" fillId="0" borderId="52" xfId="4235" applyNumberFormat="1" applyFont="1" applyBorder="1"/>
    <xf numFmtId="1" fontId="27" fillId="0" borderId="52" xfId="4235" applyNumberFormat="1" applyFont="1" applyBorder="1"/>
    <xf numFmtId="1" fontId="25" fillId="0" borderId="0" xfId="4235" applyNumberFormat="1" applyFont="1"/>
    <xf numFmtId="0" fontId="105" fillId="0" borderId="0" xfId="4235" applyFont="1" applyFill="1"/>
    <xf numFmtId="0" fontId="125" fillId="0" borderId="0" xfId="4235" applyFont="1"/>
    <xf numFmtId="0" fontId="31" fillId="0" borderId="0" xfId="4234" applyFont="1" applyFill="1"/>
    <xf numFmtId="0" fontId="78" fillId="0" borderId="0" xfId="4235" applyFont="1"/>
    <xf numFmtId="46" fontId="78" fillId="0" borderId="0" xfId="4235" applyNumberFormat="1" applyFont="1"/>
    <xf numFmtId="1" fontId="27" fillId="0" borderId="0" xfId="298" applyNumberFormat="1" applyFont="1" applyFill="1" applyBorder="1"/>
    <xf numFmtId="1" fontId="31" fillId="0" borderId="0" xfId="4235" applyNumberFormat="1" applyFont="1"/>
    <xf numFmtId="0" fontId="25" fillId="0" borderId="52" xfId="4235" applyFont="1" applyFill="1" applyBorder="1"/>
    <xf numFmtId="2" fontId="11" fillId="0" borderId="0" xfId="4235" applyNumberFormat="1"/>
    <xf numFmtId="0" fontId="121" fillId="0" borderId="0" xfId="4235" applyFont="1" applyFill="1"/>
    <xf numFmtId="1" fontId="28" fillId="0" borderId="52" xfId="4235" applyNumberFormat="1" applyFont="1" applyFill="1" applyBorder="1" applyAlignment="1">
      <alignment horizontal="right" vertical="center"/>
    </xf>
    <xf numFmtId="0" fontId="11" fillId="49" borderId="52" xfId="4235" applyFill="1" applyBorder="1" applyAlignment="1">
      <alignment horizontal="right" vertical="center"/>
    </xf>
    <xf numFmtId="1" fontId="28" fillId="0" borderId="52" xfId="0" applyNumberFormat="1" applyFont="1" applyFill="1" applyBorder="1"/>
    <xf numFmtId="1" fontId="121" fillId="0" borderId="52" xfId="4234" applyNumberFormat="1" applyFont="1" applyFill="1" applyBorder="1"/>
    <xf numFmtId="0" fontId="27" fillId="49" borderId="52" xfId="4235" applyFont="1" applyFill="1" applyBorder="1" applyAlignment="1">
      <alignment horizontal="right" vertical="center" wrapText="1"/>
    </xf>
    <xf numFmtId="1" fontId="27" fillId="0" borderId="52" xfId="4235" applyNumberFormat="1" applyFont="1" applyFill="1" applyBorder="1" applyAlignment="1">
      <alignment vertical="center"/>
    </xf>
    <xf numFmtId="1" fontId="121" fillId="0" borderId="0" xfId="4235" applyNumberFormat="1" applyFont="1" applyFill="1"/>
    <xf numFmtId="0" fontId="27" fillId="49" borderId="52" xfId="4234" applyFont="1" applyFill="1" applyBorder="1" applyAlignment="1">
      <alignment horizontal="right"/>
    </xf>
    <xf numFmtId="0" fontId="27" fillId="49" borderId="52" xfId="4235" applyFont="1" applyFill="1" applyBorder="1" applyAlignment="1">
      <alignment horizontal="center"/>
    </xf>
    <xf numFmtId="0" fontId="27" fillId="49" borderId="52" xfId="4234" applyFont="1" applyFill="1" applyBorder="1" applyAlignment="1">
      <alignment horizontal="center"/>
    </xf>
    <xf numFmtId="0" fontId="27" fillId="49" borderId="52" xfId="4234" applyFont="1" applyFill="1" applyBorder="1" applyAlignment="1">
      <alignment horizontal="right" vertical="center" wrapText="1"/>
    </xf>
    <xf numFmtId="1" fontId="121" fillId="0" borderId="52" xfId="4234" applyNumberFormat="1" applyFont="1" applyFill="1" applyBorder="1" applyAlignment="1">
      <alignment horizontal="right"/>
    </xf>
    <xf numFmtId="0" fontId="27" fillId="49" borderId="8" xfId="4235" applyFont="1" applyFill="1" applyBorder="1" applyAlignment="1">
      <alignment horizontal="right" vertical="center"/>
    </xf>
    <xf numFmtId="3" fontId="27" fillId="49" borderId="52" xfId="4235" applyNumberFormat="1" applyFont="1" applyFill="1" applyBorder="1" applyAlignment="1">
      <alignment horizontal="right" vertical="center"/>
    </xf>
    <xf numFmtId="3" fontId="27" fillId="49" borderId="52" xfId="4234" applyNumberFormat="1" applyFont="1" applyFill="1" applyBorder="1" applyAlignment="1">
      <alignment horizontal="right" vertical="center"/>
    </xf>
    <xf numFmtId="169" fontId="27" fillId="49" borderId="52" xfId="180" applyNumberFormat="1" applyFont="1" applyFill="1" applyBorder="1" applyAlignment="1">
      <alignment horizontal="right" vertical="center"/>
    </xf>
    <xf numFmtId="1" fontId="121" fillId="0" borderId="52" xfId="4235" applyNumberFormat="1" applyFont="1" applyFill="1" applyBorder="1" applyAlignment="1">
      <alignment horizontal="right"/>
    </xf>
    <xf numFmtId="1" fontId="28" fillId="0" borderId="52" xfId="4234" applyNumberFormat="1" applyFont="1" applyFill="1" applyBorder="1" applyAlignment="1">
      <alignment vertical="center"/>
    </xf>
    <xf numFmtId="168" fontId="27" fillId="49" borderId="52" xfId="180" applyNumberFormat="1" applyFont="1" applyFill="1" applyBorder="1" applyAlignment="1">
      <alignment horizontal="right" vertical="center"/>
    </xf>
    <xf numFmtId="1" fontId="74" fillId="0" borderId="52" xfId="4235" applyNumberFormat="1" applyFont="1" applyFill="1" applyBorder="1" applyAlignment="1">
      <alignment horizontal="right"/>
    </xf>
    <xf numFmtId="1" fontId="102" fillId="0" borderId="52" xfId="0" applyNumberFormat="1" applyFont="1" applyFill="1" applyBorder="1" applyAlignment="1">
      <alignment vertical="center"/>
    </xf>
    <xf numFmtId="1" fontId="103" fillId="0" borderId="52" xfId="298" applyNumberFormat="1" applyFont="1" applyFill="1" applyBorder="1" applyAlignment="1">
      <alignment vertical="center"/>
    </xf>
    <xf numFmtId="170" fontId="28" fillId="0" borderId="52" xfId="298" applyNumberFormat="1" applyFont="1" applyFill="1" applyBorder="1"/>
    <xf numFmtId="170" fontId="27" fillId="0" borderId="52" xfId="4235" applyNumberFormat="1" applyFont="1" applyFill="1" applyBorder="1" applyAlignment="1">
      <alignment horizontal="center"/>
    </xf>
    <xf numFmtId="170" fontId="27" fillId="0" borderId="52" xfId="4235" applyNumberFormat="1" applyFont="1" applyFill="1" applyBorder="1"/>
    <xf numFmtId="170" fontId="27" fillId="46" borderId="52" xfId="4235" applyNumberFormat="1" applyFont="1" applyFill="1" applyBorder="1" applyAlignment="1">
      <alignment horizontal="center"/>
    </xf>
    <xf numFmtId="170" fontId="27" fillId="46" borderId="52" xfId="4235" applyNumberFormat="1" applyFont="1" applyFill="1" applyBorder="1"/>
    <xf numFmtId="0" fontId="27" fillId="2" borderId="52" xfId="4235" applyFont="1" applyFill="1" applyBorder="1"/>
    <xf numFmtId="0" fontId="102" fillId="46" borderId="52" xfId="0" applyNumberFormat="1" applyFont="1" applyFill="1" applyBorder="1"/>
    <xf numFmtId="0" fontId="102" fillId="46" borderId="52" xfId="0" applyNumberFormat="1" applyFont="1" applyFill="1" applyBorder="1" applyAlignment="1">
      <alignment horizontal="center" vertical="center" wrapText="1"/>
    </xf>
    <xf numFmtId="0" fontId="42" fillId="0" borderId="0" xfId="4235" applyFont="1"/>
    <xf numFmtId="0" fontId="69" fillId="0" borderId="0" xfId="4235" applyFont="1"/>
    <xf numFmtId="0" fontId="26" fillId="0" borderId="0" xfId="4235" applyNumberFormat="1" applyFont="1" applyBorder="1" applyAlignment="1">
      <alignment vertical="top" wrapText="1"/>
    </xf>
    <xf numFmtId="0" fontId="102" fillId="0" borderId="0" xfId="4235" applyFont="1"/>
    <xf numFmtId="0" fontId="27" fillId="46" borderId="52" xfId="4235" applyFont="1" applyFill="1" applyBorder="1"/>
    <xf numFmtId="0" fontId="27" fillId="46" borderId="52" xfId="4235" applyFont="1" applyFill="1" applyBorder="1" applyAlignment="1">
      <alignment horizontal="center"/>
    </xf>
    <xf numFmtId="0" fontId="102" fillId="0" borderId="0" xfId="4235" applyFont="1" applyFill="1"/>
    <xf numFmtId="170" fontId="27" fillId="49" borderId="52" xfId="4235" applyNumberFormat="1" applyFont="1" applyFill="1" applyBorder="1" applyAlignment="1">
      <alignment horizontal="right" vertical="center"/>
    </xf>
    <xf numFmtId="170" fontId="27" fillId="49" borderId="52" xfId="180" applyNumberFormat="1" applyFont="1" applyFill="1" applyBorder="1" applyAlignment="1">
      <alignment horizontal="right" vertical="center"/>
    </xf>
    <xf numFmtId="1" fontId="27" fillId="0" borderId="52" xfId="4235" applyNumberFormat="1" applyFont="1" applyFill="1" applyBorder="1" applyAlignment="1">
      <alignment horizontal="right"/>
    </xf>
    <xf numFmtId="0" fontId="28" fillId="49" borderId="52" xfId="4235" applyFont="1" applyFill="1" applyBorder="1" applyAlignment="1">
      <alignment horizontal="right" vertical="center"/>
    </xf>
    <xf numFmtId="170" fontId="27" fillId="49" borderId="52" xfId="4234" applyNumberFormat="1" applyFont="1" applyFill="1" applyBorder="1" applyAlignment="1">
      <alignment horizontal="right" vertical="center"/>
    </xf>
    <xf numFmtId="1" fontId="27" fillId="0" borderId="52" xfId="4234" applyNumberFormat="1" applyFont="1" applyFill="1" applyBorder="1"/>
    <xf numFmtId="170" fontId="27" fillId="49" borderId="52" xfId="4235" applyNumberFormat="1" applyFont="1" applyFill="1" applyBorder="1" applyAlignment="1">
      <alignment horizontal="right" vertical="center" wrapText="1"/>
    </xf>
    <xf numFmtId="170" fontId="27" fillId="49" borderId="52" xfId="4234" applyNumberFormat="1" applyFont="1" applyFill="1" applyBorder="1" applyAlignment="1">
      <alignment horizontal="right" vertical="center" wrapText="1"/>
    </xf>
    <xf numFmtId="2" fontId="11" fillId="0" borderId="0" xfId="4235" applyNumberFormat="1" applyBorder="1"/>
    <xf numFmtId="0" fontId="110" fillId="0" borderId="0" xfId="4235" applyFont="1"/>
    <xf numFmtId="0" fontId="111" fillId="0" borderId="0" xfId="4235" applyFont="1"/>
    <xf numFmtId="1" fontId="11" fillId="0" borderId="0" xfId="4235" applyNumberFormat="1" applyFill="1"/>
    <xf numFmtId="0" fontId="11" fillId="0" borderId="0" xfId="4235" applyBorder="1"/>
    <xf numFmtId="1" fontId="11" fillId="0" borderId="0" xfId="4235" applyNumberFormat="1" applyBorder="1"/>
    <xf numFmtId="1" fontId="27" fillId="0" borderId="0" xfId="4235" applyNumberFormat="1" applyFont="1" applyFill="1" applyBorder="1" applyAlignment="1">
      <alignment horizontal="center"/>
    </xf>
    <xf numFmtId="0" fontId="11" fillId="0" borderId="0" xfId="4235" applyBorder="1" applyAlignment="1">
      <alignment horizontal="center"/>
    </xf>
    <xf numFmtId="0" fontId="11" fillId="0" borderId="0" xfId="4235" applyFill="1" applyBorder="1" applyAlignment="1">
      <alignment horizontal="center"/>
    </xf>
    <xf numFmtId="0" fontId="43" fillId="0" borderId="0" xfId="4235" applyFont="1"/>
    <xf numFmtId="1" fontId="122" fillId="0" borderId="0" xfId="4235" applyNumberFormat="1" applyFont="1" applyFill="1" applyBorder="1"/>
    <xf numFmtId="1" fontId="28" fillId="0" borderId="0" xfId="4235" applyNumberFormat="1" applyFont="1" applyFill="1" applyBorder="1" applyAlignment="1">
      <alignment horizontal="right" vertical="center"/>
    </xf>
    <xf numFmtId="0" fontId="70" fillId="0" borderId="0" xfId="4235" applyFont="1" applyFill="1" applyBorder="1"/>
    <xf numFmtId="170" fontId="102" fillId="0" borderId="52" xfId="0" applyNumberFormat="1" applyFont="1" applyFill="1" applyBorder="1" applyAlignment="1">
      <alignment horizontal="right" vertical="center"/>
    </xf>
    <xf numFmtId="1" fontId="103" fillId="0" borderId="0" xfId="4235" applyNumberFormat="1" applyFont="1" applyFill="1" applyBorder="1" applyAlignment="1">
      <alignment horizontal="right" vertical="center"/>
    </xf>
    <xf numFmtId="0" fontId="11" fillId="0" borderId="0" xfId="4235" applyFill="1" applyBorder="1"/>
    <xf numFmtId="1" fontId="102" fillId="0" borderId="52" xfId="4235" applyNumberFormat="1" applyFont="1" applyFill="1" applyBorder="1" applyAlignment="1">
      <alignment horizontal="right" vertical="center"/>
    </xf>
    <xf numFmtId="1" fontId="27" fillId="0" borderId="0" xfId="4235" applyNumberFormat="1" applyFont="1" applyFill="1" applyBorder="1" applyAlignment="1">
      <alignment horizontal="right" vertical="center"/>
    </xf>
    <xf numFmtId="1" fontId="127" fillId="0" borderId="52" xfId="4235" applyNumberFormat="1" applyFont="1" applyFill="1" applyBorder="1"/>
    <xf numFmtId="0" fontId="11" fillId="0" borderId="0" xfId="4234" applyFill="1" applyBorder="1" applyAlignment="1">
      <alignment horizontal="center"/>
    </xf>
    <xf numFmtId="1" fontId="121" fillId="0" borderId="52" xfId="0" applyNumberFormat="1" applyFont="1" applyFill="1" applyBorder="1"/>
    <xf numFmtId="0" fontId="230" fillId="0" borderId="0" xfId="4235" applyFont="1"/>
    <xf numFmtId="0" fontId="25" fillId="0" borderId="0" xfId="4235" applyFont="1" applyFill="1" applyBorder="1"/>
    <xf numFmtId="0" fontId="230" fillId="0" borderId="0" xfId="4234" applyFont="1" applyFill="1"/>
    <xf numFmtId="0" fontId="230" fillId="0" borderId="0" xfId="4234" applyFont="1"/>
    <xf numFmtId="1" fontId="102" fillId="0" borderId="52" xfId="4235" applyNumberFormat="1" applyFont="1" applyFill="1" applyBorder="1"/>
    <xf numFmtId="0" fontId="230" fillId="0" borderId="0" xfId="4235" applyFont="1" applyFill="1" applyBorder="1"/>
    <xf numFmtId="0" fontId="28" fillId="0" borderId="52" xfId="298" applyFont="1" applyFill="1" applyBorder="1" applyAlignment="1">
      <alignment horizontal="left"/>
    </xf>
    <xf numFmtId="0" fontId="102" fillId="50" borderId="52" xfId="0" applyFont="1" applyFill="1" applyBorder="1" applyAlignment="1">
      <alignment horizontal="center"/>
    </xf>
    <xf numFmtId="0" fontId="102" fillId="50" borderId="52" xfId="0" applyFont="1" applyFill="1" applyBorder="1"/>
    <xf numFmtId="0" fontId="108" fillId="50" borderId="52" xfId="0" applyFont="1" applyFill="1" applyBorder="1"/>
    <xf numFmtId="0" fontId="102" fillId="45" borderId="52" xfId="0" applyFont="1" applyFill="1" applyBorder="1" applyAlignment="1">
      <alignment horizontal="center"/>
    </xf>
    <xf numFmtId="0" fontId="102" fillId="45" borderId="52" xfId="0" applyFont="1" applyFill="1" applyBorder="1"/>
    <xf numFmtId="0" fontId="108" fillId="45" borderId="52" xfId="0" applyFont="1" applyFill="1" applyBorder="1"/>
    <xf numFmtId="0" fontId="27" fillId="0" borderId="0" xfId="4235" applyFont="1" applyFill="1" applyBorder="1" applyAlignment="1">
      <alignment horizontal="center"/>
    </xf>
    <xf numFmtId="0" fontId="27" fillId="0" borderId="0" xfId="4235" applyFont="1" applyBorder="1"/>
    <xf numFmtId="0" fontId="102" fillId="0" borderId="0" xfId="4234" applyFont="1"/>
    <xf numFmtId="1" fontId="159" fillId="0" borderId="52" xfId="4235" applyNumberFormat="1" applyFont="1" applyFill="1" applyBorder="1"/>
    <xf numFmtId="1" fontId="32" fillId="0" borderId="52" xfId="4235" applyNumberFormat="1" applyFont="1" applyFill="1" applyBorder="1" applyAlignment="1">
      <alignment horizontal="right" vertical="center"/>
    </xf>
    <xf numFmtId="2" fontId="102" fillId="0" borderId="0" xfId="4235" applyNumberFormat="1" applyFont="1" applyAlignment="1">
      <alignment horizontal="right"/>
    </xf>
    <xf numFmtId="1" fontId="27" fillId="0" borderId="0" xfId="4235" applyNumberFormat="1" applyFont="1" applyFill="1"/>
    <xf numFmtId="1" fontId="122" fillId="0" borderId="52" xfId="4235" applyNumberFormat="1" applyFont="1" applyFill="1" applyBorder="1"/>
    <xf numFmtId="1" fontId="122" fillId="0" borderId="52" xfId="4235" applyNumberFormat="1" applyFont="1" applyFill="1" applyBorder="1" applyAlignment="1">
      <alignment horizontal="right"/>
    </xf>
    <xf numFmtId="1" fontId="27" fillId="49" borderId="52" xfId="4235" quotePrefix="1" applyNumberFormat="1" applyFont="1" applyFill="1" applyBorder="1" applyAlignment="1">
      <alignment horizontal="right" vertical="center"/>
    </xf>
    <xf numFmtId="0" fontId="27" fillId="52" borderId="52" xfId="0" applyFont="1" applyFill="1" applyBorder="1" applyAlignment="1">
      <alignment horizontal="center"/>
    </xf>
    <xf numFmtId="0" fontId="27" fillId="50" borderId="52" xfId="4235" applyFont="1" applyFill="1" applyBorder="1" applyAlignment="1">
      <alignment horizontal="center"/>
    </xf>
    <xf numFmtId="0" fontId="25" fillId="0" borderId="0" xfId="4235" applyFont="1" applyFill="1" applyBorder="1" applyAlignment="1">
      <alignment horizontal="center" vertical="center"/>
    </xf>
    <xf numFmtId="0" fontId="26" fillId="0" borderId="0" xfId="4235" applyNumberFormat="1" applyFont="1" applyAlignment="1">
      <alignment vertical="top" wrapText="1"/>
    </xf>
    <xf numFmtId="0" fontId="11" fillId="0" borderId="0" xfId="4234" applyFont="1"/>
    <xf numFmtId="0" fontId="105" fillId="0" borderId="0" xfId="4234" applyFont="1"/>
    <xf numFmtId="0" fontId="11" fillId="0" borderId="0" xfId="4234" applyFont="1" applyFill="1"/>
    <xf numFmtId="0" fontId="105" fillId="0" borderId="0" xfId="4234" applyFont="1" applyBorder="1"/>
    <xf numFmtId="0" fontId="105" fillId="0" borderId="0" xfId="4234" applyFont="1" applyBorder="1" applyAlignment="1">
      <alignment horizontal="left" wrapText="1"/>
    </xf>
    <xf numFmtId="0" fontId="80" fillId="0" borderId="0" xfId="4235" applyFont="1"/>
    <xf numFmtId="0" fontId="30" fillId="0" borderId="0" xfId="4235" applyFont="1"/>
    <xf numFmtId="0" fontId="28" fillId="0" borderId="52" xfId="0" applyFont="1" applyFill="1" applyBorder="1"/>
    <xf numFmtId="1" fontId="74" fillId="0" borderId="0" xfId="4235" applyNumberFormat="1" applyFont="1" applyFill="1" applyBorder="1" applyAlignment="1">
      <alignment horizontal="right"/>
    </xf>
    <xf numFmtId="1" fontId="102" fillId="0" borderId="0" xfId="4235" applyNumberFormat="1" applyFont="1" applyFill="1" applyBorder="1"/>
    <xf numFmtId="0" fontId="74" fillId="0" borderId="0" xfId="4235" applyFont="1" applyFill="1"/>
    <xf numFmtId="1" fontId="121" fillId="0" borderId="0" xfId="4235" applyNumberFormat="1" applyFont="1" applyFill="1" applyBorder="1"/>
    <xf numFmtId="1" fontId="27" fillId="0" borderId="0" xfId="4235" applyNumberFormat="1" applyFont="1" applyFill="1" applyBorder="1" applyAlignment="1">
      <alignment horizontal="right"/>
    </xf>
    <xf numFmtId="1" fontId="121" fillId="0" borderId="52" xfId="4234" applyNumberFormat="1" applyFont="1" applyFill="1" applyBorder="1" applyAlignment="1">
      <alignment horizontal="right" vertical="center"/>
    </xf>
    <xf numFmtId="0" fontId="11" fillId="0" borderId="52" xfId="4235" applyFill="1" applyBorder="1" applyAlignment="1">
      <alignment horizontal="right" vertical="center"/>
    </xf>
    <xf numFmtId="1" fontId="102" fillId="0" borderId="52" xfId="4235" applyNumberFormat="1" applyFont="1" applyFill="1" applyBorder="1" applyAlignment="1">
      <alignment horizontal="right"/>
    </xf>
    <xf numFmtId="170" fontId="27" fillId="0" borderId="52" xfId="4235" applyNumberFormat="1" applyFont="1" applyFill="1" applyBorder="1" applyAlignment="1">
      <alignment horizontal="left" vertical="center"/>
    </xf>
    <xf numFmtId="1" fontId="27" fillId="0" borderId="0" xfId="4234" applyNumberFormat="1" applyFont="1" applyFill="1"/>
    <xf numFmtId="0" fontId="121" fillId="0" borderId="0" xfId="4235" applyFont="1" applyFill="1" applyBorder="1"/>
    <xf numFmtId="1" fontId="28" fillId="0" borderId="52" xfId="4234" applyNumberFormat="1" applyFont="1" applyFill="1" applyBorder="1" applyAlignment="1">
      <alignment horizontal="right" vertical="center"/>
    </xf>
    <xf numFmtId="0" fontId="27" fillId="51" borderId="52" xfId="4235" applyFont="1" applyFill="1" applyBorder="1" applyAlignment="1">
      <alignment horizontal="center"/>
    </xf>
    <xf numFmtId="0" fontId="27" fillId="51" borderId="52" xfId="4235" applyFont="1" applyFill="1" applyBorder="1"/>
    <xf numFmtId="0" fontId="27" fillId="51" borderId="25" xfId="4235" applyFont="1" applyFill="1" applyBorder="1" applyAlignment="1">
      <alignment horizontal="center"/>
    </xf>
    <xf numFmtId="0" fontId="27" fillId="0" borderId="0" xfId="4235" applyFont="1" applyAlignment="1">
      <alignment vertical="center"/>
    </xf>
    <xf numFmtId="0" fontId="11" fillId="0" borderId="52" xfId="4235" applyBorder="1" applyAlignment="1">
      <alignment vertical="center"/>
    </xf>
    <xf numFmtId="0" fontId="26" fillId="0" borderId="0" xfId="4235" applyNumberFormat="1" applyFont="1" applyAlignment="1">
      <alignment horizontal="left" vertical="top" wrapText="1"/>
    </xf>
    <xf numFmtId="0" fontId="72" fillId="0" borderId="0" xfId="4235" applyFont="1" applyAlignment="1"/>
    <xf numFmtId="0" fontId="24" fillId="0" borderId="0" xfId="4235" applyFont="1" applyAlignment="1">
      <alignment vertical="center" wrapText="1"/>
    </xf>
    <xf numFmtId="0" fontId="29" fillId="0" borderId="0" xfId="298" applyFill="1" applyBorder="1"/>
    <xf numFmtId="0" fontId="239" fillId="0" borderId="0" xfId="298" applyFont="1"/>
    <xf numFmtId="0" fontId="28" fillId="0" borderId="0" xfId="298" applyFont="1"/>
    <xf numFmtId="0" fontId="28" fillId="0" borderId="0" xfId="298" applyFont="1" applyBorder="1"/>
    <xf numFmtId="0" fontId="29" fillId="0" borderId="0" xfId="298" applyFont="1" applyFill="1" applyBorder="1"/>
    <xf numFmtId="0" fontId="29" fillId="0" borderId="0" xfId="298" applyFont="1"/>
    <xf numFmtId="0" fontId="32" fillId="0" borderId="0" xfId="298" applyFont="1" applyFill="1"/>
    <xf numFmtId="0" fontId="67" fillId="0" borderId="0" xfId="298" applyFont="1"/>
    <xf numFmtId="170" fontId="28" fillId="0" borderId="0" xfId="298" applyNumberFormat="1" applyFont="1"/>
    <xf numFmtId="0" fontId="29" fillId="0" borderId="0" xfId="298" applyFill="1"/>
    <xf numFmtId="0" fontId="240" fillId="0" borderId="0" xfId="298" applyFont="1"/>
    <xf numFmtId="0" fontId="102" fillId="46" borderId="52" xfId="0" applyFont="1" applyFill="1" applyBorder="1" applyAlignment="1">
      <alignment horizontal="center"/>
    </xf>
    <xf numFmtId="0" fontId="27" fillId="45" borderId="52" xfId="4235" applyFont="1" applyFill="1" applyBorder="1" applyAlignment="1">
      <alignment horizontal="center"/>
    </xf>
    <xf numFmtId="0" fontId="14" fillId="0" borderId="0" xfId="2308"/>
    <xf numFmtId="0" fontId="165" fillId="0" borderId="0" xfId="2434" applyFont="1" applyAlignment="1">
      <alignment wrapText="1"/>
    </xf>
    <xf numFmtId="0" fontId="32" fillId="0" borderId="0" xfId="298" applyFont="1" applyBorder="1" applyAlignment="1">
      <alignment horizontal="left" vertical="center"/>
    </xf>
    <xf numFmtId="0" fontId="31" fillId="0" borderId="0" xfId="0" applyFont="1" applyAlignment="1">
      <alignment horizontal="left" vertical="center"/>
    </xf>
    <xf numFmtId="0" fontId="33" fillId="0" borderId="0" xfId="225" applyFont="1" applyAlignment="1">
      <alignment wrapText="1"/>
    </xf>
    <xf numFmtId="0" fontId="35" fillId="0" borderId="0" xfId="225" applyNumberFormat="1" applyFont="1" applyAlignment="1">
      <alignment vertical="top" wrapText="1"/>
    </xf>
    <xf numFmtId="0" fontId="24" fillId="0" borderId="0" xfId="225" applyFont="1" applyAlignment="1">
      <alignment wrapText="1"/>
    </xf>
    <xf numFmtId="0" fontId="27" fillId="47" borderId="25" xfId="4229" applyFont="1" applyFill="1" applyBorder="1" applyAlignment="1">
      <alignment horizontal="center" vertical="center"/>
    </xf>
    <xf numFmtId="0" fontId="27" fillId="47" borderId="27" xfId="4229" applyFont="1" applyFill="1" applyBorder="1" applyAlignment="1">
      <alignment horizontal="center" vertical="center"/>
    </xf>
    <xf numFmtId="0" fontId="32" fillId="0" borderId="0" xfId="0" applyFont="1" applyAlignment="1">
      <alignment horizontal="left" vertical="center"/>
    </xf>
    <xf numFmtId="0" fontId="26" fillId="0" borderId="0" xfId="225" applyNumberFormat="1" applyFont="1" applyAlignment="1">
      <alignment vertical="top" wrapText="1"/>
    </xf>
    <xf numFmtId="0" fontId="69" fillId="0" borderId="0" xfId="4235" applyFont="1" applyAlignment="1"/>
    <xf numFmtId="0" fontId="121" fillId="46" borderId="52" xfId="0" applyFont="1" applyFill="1" applyBorder="1" applyAlignment="1">
      <alignment horizontal="center"/>
    </xf>
    <xf numFmtId="0" fontId="121" fillId="45" borderId="52" xfId="0" applyFont="1" applyFill="1" applyBorder="1" applyAlignment="1">
      <alignment horizontal="center"/>
    </xf>
    <xf numFmtId="0" fontId="121" fillId="50" borderId="52" xfId="0" applyFont="1" applyFill="1" applyBorder="1" applyAlignment="1">
      <alignment horizontal="center"/>
    </xf>
    <xf numFmtId="1" fontId="28" fillId="0" borderId="56" xfId="4235" applyNumberFormat="1" applyFont="1" applyFill="1" applyBorder="1" applyAlignment="1">
      <alignment horizontal="right" vertical="center"/>
    </xf>
    <xf numFmtId="1" fontId="127" fillId="0" borderId="56" xfId="4235" applyNumberFormat="1" applyFont="1" applyFill="1" applyBorder="1"/>
    <xf numFmtId="3" fontId="27" fillId="0" borderId="0" xfId="4235" applyNumberFormat="1" applyFont="1" applyBorder="1"/>
    <xf numFmtId="3" fontId="27" fillId="0" borderId="0" xfId="4235" applyNumberFormat="1" applyFont="1"/>
    <xf numFmtId="3" fontId="25" fillId="0" borderId="0" xfId="4235" applyNumberFormat="1" applyFont="1"/>
    <xf numFmtId="0" fontId="106" fillId="0" borderId="0" xfId="2434" applyFont="1" applyFill="1"/>
    <xf numFmtId="0" fontId="106" fillId="0" borderId="0" xfId="2437" applyFont="1" applyFill="1"/>
    <xf numFmtId="0" fontId="102" fillId="0" borderId="0" xfId="0" applyFont="1" applyFill="1" applyBorder="1" applyAlignment="1">
      <alignment horizontal="center"/>
    </xf>
    <xf numFmtId="0" fontId="121" fillId="0" borderId="0" xfId="4229" applyFont="1" applyFill="1"/>
    <xf numFmtId="0" fontId="106" fillId="0" borderId="0" xfId="4229" applyFont="1" applyFill="1"/>
    <xf numFmtId="0" fontId="102" fillId="46" borderId="0" xfId="2308" applyFont="1" applyFill="1"/>
    <xf numFmtId="0" fontId="14" fillId="46" borderId="0" xfId="2308" applyFill="1"/>
    <xf numFmtId="0" fontId="125" fillId="46" borderId="0" xfId="2308" applyFont="1" applyFill="1"/>
    <xf numFmtId="0" fontId="101" fillId="46" borderId="0" xfId="2308" applyFont="1" applyFill="1" applyBorder="1" applyAlignment="1"/>
    <xf numFmtId="0" fontId="0" fillId="46" borderId="0" xfId="2433" applyFont="1" applyFill="1"/>
    <xf numFmtId="0" fontId="14" fillId="46" borderId="0" xfId="2433" applyFill="1"/>
    <xf numFmtId="0" fontId="101" fillId="46" borderId="0" xfId="2433" applyFont="1" applyFill="1"/>
    <xf numFmtId="0" fontId="232" fillId="0" borderId="26" xfId="2352" applyFont="1" applyAlignment="1">
      <alignment horizontal="left" vertical="center"/>
    </xf>
    <xf numFmtId="0" fontId="14" fillId="0" borderId="0" xfId="2433" applyAlignment="1">
      <alignment horizontal="left" vertical="center"/>
    </xf>
    <xf numFmtId="0" fontId="233" fillId="0" borderId="26" xfId="2353" applyFont="1" applyAlignment="1">
      <alignment horizontal="left" vertical="center"/>
    </xf>
    <xf numFmtId="0" fontId="14" fillId="0" borderId="0" xfId="2434" applyAlignment="1">
      <alignment vertical="center"/>
    </xf>
    <xf numFmtId="0" fontId="233" fillId="0" borderId="0" xfId="2434" applyFont="1" applyAlignment="1">
      <alignment horizontal="left" vertical="center"/>
    </xf>
    <xf numFmtId="0" fontId="14" fillId="0" borderId="0" xfId="2434" applyAlignment="1">
      <alignment horizontal="left" vertical="center"/>
    </xf>
    <xf numFmtId="0" fontId="105" fillId="0" borderId="0" xfId="2434" applyFont="1" applyAlignment="1">
      <alignment horizontal="left" vertical="center"/>
    </xf>
    <xf numFmtId="0" fontId="233" fillId="0" borderId="54" xfId="2434" applyFont="1" applyBorder="1"/>
    <xf numFmtId="1" fontId="233" fillId="0" borderId="54" xfId="2434" applyNumberFormat="1" applyFont="1" applyBorder="1"/>
    <xf numFmtId="1" fontId="102" fillId="0" borderId="54" xfId="2434" applyNumberFormat="1" applyFont="1" applyBorder="1"/>
    <xf numFmtId="0" fontId="234" fillId="0" borderId="26" xfId="2352" applyFont="1" applyAlignment="1">
      <alignment horizontal="left" vertical="center"/>
    </xf>
    <xf numFmtId="0" fontId="235" fillId="0" borderId="26" xfId="2353" applyFont="1" applyAlignment="1">
      <alignment horizontal="left" vertical="center"/>
    </xf>
    <xf numFmtId="0" fontId="234" fillId="0" borderId="26" xfId="2352" applyFont="1" applyAlignment="1">
      <alignment horizontal="left" vertical="center" wrapText="1"/>
    </xf>
    <xf numFmtId="0" fontId="162" fillId="46" borderId="0" xfId="2434" applyFont="1" applyFill="1" applyAlignment="1">
      <alignment wrapText="1"/>
    </xf>
    <xf numFmtId="0" fontId="14" fillId="46" borderId="0" xfId="2434" applyFill="1" applyAlignment="1">
      <alignment wrapText="1"/>
    </xf>
    <xf numFmtId="0" fontId="162" fillId="46" borderId="0" xfId="2434" applyFont="1" applyFill="1" applyAlignment="1"/>
    <xf numFmtId="0" fontId="14" fillId="46" borderId="0" xfId="2434" applyFill="1"/>
    <xf numFmtId="0" fontId="167" fillId="46" borderId="0" xfId="2434" applyFont="1" applyFill="1"/>
    <xf numFmtId="0" fontId="102" fillId="0" borderId="0" xfId="2434" applyFont="1" applyAlignment="1">
      <alignment horizontal="left" vertical="center"/>
    </xf>
    <xf numFmtId="0" fontId="105" fillId="0" borderId="0" xfId="2434" applyFont="1" applyFill="1" applyBorder="1" applyAlignment="1">
      <alignment horizontal="left" vertical="center"/>
    </xf>
    <xf numFmtId="0" fontId="106" fillId="0" borderId="0" xfId="2434" applyFont="1" applyAlignment="1">
      <alignment horizontal="left" vertical="center"/>
    </xf>
    <xf numFmtId="0" fontId="127" fillId="0" borderId="0" xfId="2434" applyNumberFormat="1" applyFont="1" applyFill="1" applyBorder="1" applyAlignment="1" applyProtection="1">
      <alignment horizontal="left" vertical="center" wrapText="1" shrinkToFit="1"/>
    </xf>
    <xf numFmtId="0" fontId="121" fillId="0" borderId="0" xfId="2434" applyFont="1" applyAlignment="1">
      <alignment horizontal="left" vertical="center"/>
    </xf>
    <xf numFmtId="0" fontId="158" fillId="0" borderId="26" xfId="2352" applyFont="1" applyAlignment="1">
      <alignment horizontal="left" vertical="center"/>
    </xf>
    <xf numFmtId="0" fontId="121" fillId="0" borderId="26" xfId="2353" applyFont="1" applyAlignment="1">
      <alignment horizontal="left" vertical="center"/>
    </xf>
    <xf numFmtId="0" fontId="158" fillId="0" borderId="26" xfId="2352" applyFont="1" applyAlignment="1">
      <alignment horizontal="left" vertical="center" wrapText="1"/>
    </xf>
    <xf numFmtId="0" fontId="125" fillId="46" borderId="0" xfId="2434" applyFont="1" applyFill="1"/>
    <xf numFmtId="0" fontId="154" fillId="46" borderId="0" xfId="298" applyFont="1" applyFill="1" applyAlignment="1">
      <alignment vertical="center"/>
    </xf>
    <xf numFmtId="0" fontId="29" fillId="46" borderId="0" xfId="298" applyFill="1"/>
    <xf numFmtId="0" fontId="156" fillId="0" borderId="0" xfId="298" applyFont="1" applyFill="1" applyBorder="1" applyAlignment="1">
      <alignment horizontal="left" vertical="center"/>
    </xf>
    <xf numFmtId="0" fontId="14" fillId="0" borderId="0" xfId="2434" applyFill="1" applyAlignment="1">
      <alignment vertical="center"/>
    </xf>
    <xf numFmtId="0" fontId="8" fillId="0" borderId="0" xfId="2434" applyFont="1"/>
    <xf numFmtId="170" fontId="32" fillId="0" borderId="0" xfId="298" applyNumberFormat="1" applyFont="1" applyAlignment="1">
      <alignment horizontal="right" vertical="center"/>
    </xf>
    <xf numFmtId="0" fontId="14" fillId="0" borderId="0" xfId="2434" applyAlignment="1">
      <alignment horizontal="left" wrapText="1"/>
    </xf>
    <xf numFmtId="0" fontId="0" fillId="0" borderId="0" xfId="0" applyAlignment="1">
      <alignment vertical="center"/>
    </xf>
    <xf numFmtId="0" fontId="14" fillId="0" borderId="0" xfId="2437" applyAlignment="1">
      <alignment vertical="center"/>
    </xf>
    <xf numFmtId="49" fontId="121" fillId="0" borderId="0" xfId="2437" applyNumberFormat="1" applyFont="1" applyAlignment="1">
      <alignment horizontal="center" vertical="center"/>
    </xf>
    <xf numFmtId="49" fontId="14" fillId="0" borderId="0" xfId="2437" applyNumberFormat="1" applyAlignment="1">
      <alignment horizontal="center" vertical="center"/>
    </xf>
    <xf numFmtId="0" fontId="14" fillId="0" borderId="0" xfId="2437" applyAlignment="1">
      <alignment horizontal="center" vertical="center"/>
    </xf>
    <xf numFmtId="170" fontId="154" fillId="46" borderId="0" xfId="2437" applyNumberFormat="1" applyFont="1" applyFill="1" applyBorder="1" applyAlignment="1">
      <alignment horizontal="left" vertical="center"/>
    </xf>
    <xf numFmtId="0" fontId="14" fillId="46" borderId="0" xfId="2437" applyFill="1" applyAlignment="1">
      <alignment vertical="center"/>
    </xf>
    <xf numFmtId="175" fontId="28" fillId="46" borderId="0" xfId="2436" applyNumberFormat="1" applyFont="1" applyFill="1" applyBorder="1" applyAlignment="1" applyProtection="1">
      <alignment horizontal="right" vertical="center"/>
      <protection locked="0"/>
    </xf>
    <xf numFmtId="175" fontId="28" fillId="0" borderId="0" xfId="2436" applyNumberFormat="1" applyFont="1" applyFill="1" applyBorder="1" applyAlignment="1" applyProtection="1">
      <alignment horizontal="right" vertical="center"/>
      <protection locked="0"/>
    </xf>
    <xf numFmtId="0" fontId="14" fillId="0" borderId="0" xfId="2437" applyAlignment="1">
      <alignment horizontal="left" vertical="center"/>
    </xf>
    <xf numFmtId="0" fontId="106" fillId="0" borderId="0" xfId="2437" applyFont="1" applyFill="1" applyAlignment="1">
      <alignment horizontal="left"/>
    </xf>
    <xf numFmtId="0" fontId="121" fillId="0" borderId="0" xfId="2437" applyFont="1"/>
    <xf numFmtId="1" fontId="102" fillId="0" borderId="54" xfId="2437" applyNumberFormat="1" applyFont="1" applyFill="1" applyBorder="1" applyAlignment="1">
      <alignment horizontal="left"/>
    </xf>
    <xf numFmtId="1" fontId="102" fillId="0" borderId="54" xfId="2437" applyNumberFormat="1" applyFont="1" applyFill="1" applyBorder="1" applyAlignment="1">
      <alignment horizontal="right" vertical="center"/>
    </xf>
    <xf numFmtId="0" fontId="102" fillId="0" borderId="54" xfId="2437" applyFont="1" applyBorder="1" applyAlignment="1">
      <alignment horizontal="left"/>
    </xf>
    <xf numFmtId="1" fontId="102" fillId="46" borderId="54" xfId="2437" applyNumberFormat="1" applyFont="1" applyFill="1" applyBorder="1" applyAlignment="1">
      <alignment horizontal="right" vertical="center"/>
    </xf>
    <xf numFmtId="1" fontId="102" fillId="46" borderId="54" xfId="2437" applyNumberFormat="1" applyFont="1" applyFill="1" applyBorder="1" applyAlignment="1">
      <alignment horizontal="right"/>
    </xf>
    <xf numFmtId="1" fontId="102" fillId="46" borderId="54" xfId="2437" applyNumberFormat="1" applyFont="1" applyFill="1" applyBorder="1"/>
    <xf numFmtId="1" fontId="102" fillId="46" borderId="54" xfId="2434" applyNumberFormat="1" applyFont="1" applyFill="1" applyBorder="1" applyAlignment="1">
      <alignment horizontal="right"/>
    </xf>
    <xf numFmtId="0" fontId="102" fillId="46" borderId="54" xfId="2437" applyFont="1" applyFill="1" applyBorder="1"/>
    <xf numFmtId="1" fontId="102" fillId="46" borderId="54" xfId="2435" applyNumberFormat="1" applyFont="1" applyFill="1" applyBorder="1" applyAlignment="1">
      <alignment horizontal="right" vertical="center"/>
    </xf>
    <xf numFmtId="0" fontId="173" fillId="0" borderId="54" xfId="2437" applyFont="1" applyBorder="1" applyAlignment="1">
      <alignment horizontal="left"/>
    </xf>
    <xf numFmtId="1" fontId="102" fillId="46" borderId="54" xfId="2438" applyNumberFormat="1" applyFont="1" applyFill="1" applyBorder="1" applyAlignment="1">
      <alignment horizontal="right" vertical="center"/>
    </xf>
    <xf numFmtId="1" fontId="102" fillId="46" borderId="54" xfId="2438" applyNumberFormat="1" applyFont="1" applyFill="1" applyBorder="1"/>
    <xf numFmtId="0" fontId="102" fillId="0" borderId="54" xfId="2437" applyFont="1" applyFill="1" applyBorder="1"/>
    <xf numFmtId="0" fontId="102" fillId="0" borderId="54" xfId="2437" applyFont="1" applyFill="1" applyBorder="1" applyAlignment="1">
      <alignment horizontal="left"/>
    </xf>
    <xf numFmtId="170" fontId="28" fillId="0" borderId="54" xfId="2434" applyNumberFormat="1" applyFont="1" applyFill="1" applyBorder="1" applyAlignment="1">
      <alignment horizontal="right" vertical="center"/>
    </xf>
    <xf numFmtId="1" fontId="102" fillId="0" borderId="54" xfId="2438" applyNumberFormat="1" applyFont="1" applyFill="1" applyBorder="1" applyAlignment="1">
      <alignment horizontal="right" vertical="center"/>
    </xf>
    <xf numFmtId="1" fontId="102" fillId="0" borderId="54" xfId="2435" applyNumberFormat="1" applyFont="1" applyFill="1" applyBorder="1" applyAlignment="1">
      <alignment horizontal="right" vertical="center"/>
    </xf>
    <xf numFmtId="1" fontId="102" fillId="0" borderId="54" xfId="2436" applyNumberFormat="1" applyFont="1" applyFill="1" applyBorder="1" applyAlignment="1" applyProtection="1">
      <alignment horizontal="right" vertical="center"/>
      <protection locked="0"/>
    </xf>
    <xf numFmtId="0" fontId="14" fillId="0" borderId="54" xfId="2437" applyFill="1" applyBorder="1"/>
    <xf numFmtId="0" fontId="24" fillId="46" borderId="0" xfId="0" applyFont="1" applyFill="1"/>
    <xf numFmtId="0" fontId="115" fillId="46" borderId="0" xfId="0" applyFont="1" applyFill="1"/>
    <xf numFmtId="0" fontId="0" fillId="46" borderId="0" xfId="0" applyFill="1"/>
    <xf numFmtId="1" fontId="0" fillId="0" borderId="0" xfId="0" applyNumberFormat="1" applyFont="1"/>
    <xf numFmtId="0" fontId="119" fillId="0" borderId="0" xfId="0" applyFont="1" applyAlignment="1">
      <alignment vertical="center"/>
    </xf>
    <xf numFmtId="0" fontId="104" fillId="0" borderId="0" xfId="0" applyFont="1" applyAlignment="1">
      <alignment vertical="center" wrapText="1"/>
    </xf>
    <xf numFmtId="0" fontId="28" fillId="0" borderId="54" xfId="298" applyFont="1" applyFill="1" applyBorder="1"/>
    <xf numFmtId="1" fontId="27" fillId="0" borderId="54" xfId="4235" applyNumberFormat="1" applyFont="1" applyFill="1" applyBorder="1" applyAlignment="1">
      <alignment horizontal="right" vertical="center"/>
    </xf>
    <xf numFmtId="0" fontId="0" fillId="0" borderId="54" xfId="0" applyBorder="1"/>
    <xf numFmtId="0" fontId="121" fillId="0" borderId="54" xfId="0" applyFont="1" applyBorder="1"/>
    <xf numFmtId="0" fontId="0" fillId="0" borderId="0" xfId="0" applyAlignment="1">
      <alignment horizontal="left" vertical="center"/>
    </xf>
    <xf numFmtId="0" fontId="40" fillId="0" borderId="0" xfId="0" applyFont="1" applyAlignment="1">
      <alignment horizontal="left" vertical="center"/>
    </xf>
    <xf numFmtId="0" fontId="34" fillId="0" borderId="0" xfId="0" applyFont="1" applyAlignment="1">
      <alignment horizontal="left" vertical="center"/>
    </xf>
    <xf numFmtId="0" fontId="33" fillId="0" borderId="0" xfId="0" applyFont="1" applyAlignment="1">
      <alignment horizontal="left" vertical="center"/>
    </xf>
    <xf numFmtId="0" fontId="35" fillId="0" borderId="0" xfId="0" applyNumberFormat="1" applyFont="1" applyAlignment="1">
      <alignment horizontal="left" vertical="center" wrapText="1"/>
    </xf>
    <xf numFmtId="0" fontId="25" fillId="0" borderId="0" xfId="0" applyFont="1" applyAlignment="1">
      <alignment vertical="center"/>
    </xf>
    <xf numFmtId="0" fontId="26" fillId="0" borderId="0" xfId="0" applyNumberFormat="1" applyFont="1" applyAlignment="1">
      <alignment vertical="top"/>
    </xf>
    <xf numFmtId="0" fontId="167" fillId="46" borderId="25" xfId="0" applyFont="1" applyFill="1" applyBorder="1" applyAlignment="1"/>
    <xf numFmtId="0" fontId="167" fillId="46" borderId="27" xfId="0" applyFont="1" applyFill="1" applyBorder="1" applyAlignment="1"/>
    <xf numFmtId="0" fontId="33" fillId="46" borderId="0" xfId="376" applyFont="1" applyFill="1"/>
    <xf numFmtId="0" fontId="8" fillId="0" borderId="0" xfId="225" applyFont="1"/>
    <xf numFmtId="0" fontId="26" fillId="0" borderId="0" xfId="225" applyFont="1"/>
    <xf numFmtId="0" fontId="0" fillId="0" borderId="0" xfId="0" applyFont="1" applyFill="1" applyAlignment="1"/>
    <xf numFmtId="0" fontId="25" fillId="0" borderId="0" xfId="4229" applyFont="1" applyAlignment="1">
      <alignment horizontal="left" vertical="center"/>
    </xf>
    <xf numFmtId="0" fontId="12" fillId="0" borderId="0" xfId="4229" applyAlignment="1">
      <alignment horizontal="left" vertical="center"/>
    </xf>
    <xf numFmtId="0" fontId="26" fillId="0" borderId="7" xfId="4229" applyNumberFormat="1" applyFont="1" applyBorder="1" applyAlignment="1">
      <alignment horizontal="left" vertical="center" wrapText="1"/>
    </xf>
    <xf numFmtId="0" fontId="24" fillId="0" borderId="0" xfId="4229" applyFont="1" applyAlignment="1">
      <alignment vertical="center" wrapText="1"/>
    </xf>
    <xf numFmtId="1" fontId="102" fillId="0" borderId="0" xfId="4229" applyNumberFormat="1" applyFont="1" applyFill="1"/>
    <xf numFmtId="1" fontId="121" fillId="0" borderId="0" xfId="4229" applyNumberFormat="1" applyFont="1" applyFill="1"/>
    <xf numFmtId="1" fontId="0" fillId="0" borderId="0" xfId="0" applyNumberFormat="1" applyFill="1"/>
    <xf numFmtId="1" fontId="0" fillId="0" borderId="0" xfId="0" applyNumberFormat="1" applyFill="1" applyBorder="1"/>
    <xf numFmtId="0" fontId="0" fillId="0" borderId="0" xfId="0" applyFill="1" applyAlignment="1">
      <alignment horizontal="center" vertical="center"/>
    </xf>
    <xf numFmtId="0" fontId="26" fillId="0" borderId="0" xfId="4231" applyNumberFormat="1" applyFont="1" applyAlignment="1">
      <alignment vertical="center" wrapText="1"/>
    </xf>
    <xf numFmtId="0" fontId="24" fillId="0" borderId="0" xfId="4231" applyFont="1" applyAlignment="1">
      <alignment vertical="center"/>
    </xf>
    <xf numFmtId="0" fontId="25" fillId="0" borderId="0" xfId="4231" applyFont="1" applyAlignment="1">
      <alignment vertical="center"/>
    </xf>
    <xf numFmtId="0" fontId="24" fillId="0" borderId="0" xfId="4232" applyFont="1" applyAlignment="1">
      <alignment vertical="center"/>
    </xf>
    <xf numFmtId="0" fontId="12" fillId="0" borderId="0" xfId="4231" applyAlignment="1">
      <alignment vertical="center"/>
    </xf>
    <xf numFmtId="0" fontId="125" fillId="0" borderId="0" xfId="4231" applyFont="1" applyAlignment="1">
      <alignment vertical="center"/>
    </xf>
    <xf numFmtId="0" fontId="102" fillId="43" borderId="52" xfId="0" applyFont="1" applyFill="1" applyBorder="1" applyAlignment="1">
      <alignment horizontal="center" vertical="center"/>
    </xf>
    <xf numFmtId="0" fontId="102" fillId="43" borderId="52" xfId="0" applyFont="1" applyFill="1" applyBorder="1" applyAlignment="1">
      <alignment horizontal="center" vertical="center" wrapText="1"/>
    </xf>
    <xf numFmtId="0" fontId="102" fillId="43" borderId="52" xfId="0" applyFont="1" applyFill="1" applyBorder="1"/>
    <xf numFmtId="0" fontId="0" fillId="43" borderId="52" xfId="0" applyFill="1" applyBorder="1"/>
    <xf numFmtId="0" fontId="27" fillId="43" borderId="52" xfId="4235" applyFont="1" applyFill="1" applyBorder="1"/>
    <xf numFmtId="0" fontId="27" fillId="43" borderId="52" xfId="4235" applyFont="1" applyFill="1" applyBorder="1" applyAlignment="1">
      <alignment horizontal="center"/>
    </xf>
    <xf numFmtId="0" fontId="11" fillId="43" borderId="0" xfId="4235" applyFill="1"/>
    <xf numFmtId="0" fontId="11" fillId="43" borderId="52" xfId="4235" applyFill="1" applyBorder="1"/>
    <xf numFmtId="0" fontId="28" fillId="43" borderId="52" xfId="298" applyFont="1" applyFill="1" applyBorder="1"/>
    <xf numFmtId="1" fontId="27" fillId="43" borderId="52" xfId="4235" applyNumberFormat="1" applyFont="1" applyFill="1" applyBorder="1" applyAlignment="1">
      <alignment horizontal="right" vertical="center"/>
    </xf>
    <xf numFmtId="170" fontId="28" fillId="43" borderId="52" xfId="4235" applyNumberFormat="1" applyFont="1" applyFill="1" applyBorder="1" applyAlignment="1">
      <alignment horizontal="left" vertical="center"/>
    </xf>
    <xf numFmtId="0" fontId="121" fillId="43" borderId="52" xfId="4235" applyFont="1" applyFill="1" applyBorder="1"/>
    <xf numFmtId="1" fontId="103" fillId="43" borderId="52" xfId="0" applyNumberFormat="1" applyFont="1" applyFill="1" applyBorder="1"/>
    <xf numFmtId="1" fontId="76" fillId="43" borderId="52" xfId="4235" applyNumberFormat="1" applyFont="1" applyFill="1" applyBorder="1" applyAlignment="1">
      <alignment horizontal="right" vertical="center"/>
    </xf>
    <xf numFmtId="1" fontId="76" fillId="43" borderId="52" xfId="298" applyNumberFormat="1" applyFont="1" applyFill="1" applyBorder="1" applyAlignment="1">
      <alignment horizontal="right" vertical="center"/>
    </xf>
    <xf numFmtId="1" fontId="28" fillId="43" borderId="52" xfId="298" applyNumberFormat="1" applyFont="1" applyFill="1" applyBorder="1" applyAlignment="1">
      <alignment horizontal="right" vertical="center"/>
    </xf>
    <xf numFmtId="1" fontId="121" fillId="43" borderId="52" xfId="4235" applyNumberFormat="1" applyFont="1" applyFill="1" applyBorder="1"/>
    <xf numFmtId="0" fontId="105" fillId="43" borderId="0" xfId="0" applyFont="1" applyFill="1"/>
    <xf numFmtId="0" fontId="31" fillId="0" borderId="0" xfId="0" applyFont="1" applyAlignment="1">
      <alignment vertical="center"/>
    </xf>
    <xf numFmtId="0" fontId="31" fillId="0" borderId="0" xfId="4235" applyFont="1" applyAlignment="1">
      <alignment vertical="center"/>
    </xf>
    <xf numFmtId="0" fontId="11" fillId="0" borderId="0" xfId="4235" applyAlignment="1">
      <alignment vertical="center"/>
    </xf>
    <xf numFmtId="0" fontId="25" fillId="0" borderId="0" xfId="4235" applyFont="1" applyAlignment="1">
      <alignment vertical="center"/>
    </xf>
    <xf numFmtId="0" fontId="32" fillId="0" borderId="0" xfId="0" applyFont="1" applyAlignment="1">
      <alignment vertical="center"/>
    </xf>
    <xf numFmtId="0" fontId="31" fillId="0" borderId="0" xfId="4235" applyFont="1" applyFill="1" applyAlignment="1">
      <alignment vertical="center"/>
    </xf>
    <xf numFmtId="0" fontId="105" fillId="0" borderId="0" xfId="0" applyFont="1" applyAlignment="1">
      <alignment vertical="center"/>
    </xf>
    <xf numFmtId="0" fontId="105" fillId="0" borderId="0" xfId="4235" applyFont="1" applyAlignment="1">
      <alignment vertical="center"/>
    </xf>
    <xf numFmtId="0" fontId="31" fillId="0" borderId="0" xfId="0" applyFont="1" applyFill="1" applyAlignment="1">
      <alignment vertical="center"/>
    </xf>
    <xf numFmtId="0" fontId="25" fillId="0" borderId="0" xfId="4235" applyFont="1" applyFill="1" applyAlignment="1">
      <alignment vertical="center"/>
    </xf>
    <xf numFmtId="0" fontId="108" fillId="0" borderId="0" xfId="4235" applyFont="1" applyAlignment="1">
      <alignment vertical="center"/>
    </xf>
    <xf numFmtId="0" fontId="31" fillId="0" borderId="0" xfId="4235" applyFont="1" applyAlignment="1">
      <alignment horizontal="left" vertical="center"/>
    </xf>
    <xf numFmtId="0" fontId="11" fillId="0" borderId="0" xfId="4235" applyAlignment="1">
      <alignment horizontal="left" vertical="center"/>
    </xf>
    <xf numFmtId="0" fontId="25" fillId="0" borderId="0" xfId="4235" applyFont="1" applyAlignment="1">
      <alignment horizontal="left" vertical="center"/>
    </xf>
    <xf numFmtId="49" fontId="105" fillId="0" borderId="0" xfId="0" applyNumberFormat="1" applyFont="1" applyAlignment="1">
      <alignment horizontal="left" vertical="center"/>
    </xf>
    <xf numFmtId="0" fontId="106" fillId="0" borderId="0" xfId="298" applyFont="1" applyFill="1" applyBorder="1" applyAlignment="1">
      <alignment horizontal="left" vertical="center"/>
    </xf>
    <xf numFmtId="0" fontId="31" fillId="0" borderId="0" xfId="4235" applyFont="1" applyFill="1" applyAlignment="1">
      <alignment horizontal="left" vertical="center"/>
    </xf>
    <xf numFmtId="0" fontId="105" fillId="0" borderId="0" xfId="0" applyFont="1" applyAlignment="1">
      <alignment horizontal="left" vertical="center"/>
    </xf>
    <xf numFmtId="0" fontId="105" fillId="0" borderId="0" xfId="4235" applyFont="1" applyAlignment="1">
      <alignment horizontal="left" vertical="center"/>
    </xf>
    <xf numFmtId="0" fontId="31" fillId="0" borderId="0" xfId="0" applyFont="1" applyFill="1" applyAlignment="1">
      <alignment horizontal="left" vertical="center"/>
    </xf>
    <xf numFmtId="0" fontId="25" fillId="0" borderId="0" xfId="4235" applyFont="1" applyFill="1" applyAlignment="1">
      <alignment horizontal="left" vertical="center"/>
    </xf>
    <xf numFmtId="0" fontId="108" fillId="0" borderId="0" xfId="4235" applyFont="1" applyAlignment="1">
      <alignment horizontal="left" vertical="center"/>
    </xf>
    <xf numFmtId="1" fontId="27" fillId="49" borderId="54" xfId="4234" applyNumberFormat="1" applyFont="1" applyFill="1" applyBorder="1" applyAlignment="1">
      <alignment horizontal="right" vertical="center"/>
    </xf>
    <xf numFmtId="1" fontId="27" fillId="49" borderId="54" xfId="4235" applyNumberFormat="1" applyFont="1" applyFill="1" applyBorder="1" applyAlignment="1">
      <alignment horizontal="right" vertical="center"/>
    </xf>
    <xf numFmtId="0" fontId="117" fillId="49" borderId="54" xfId="0" applyFont="1" applyFill="1" applyBorder="1" applyAlignment="1">
      <alignment horizontal="right" vertical="center"/>
    </xf>
    <xf numFmtId="0" fontId="102" fillId="49" borderId="54" xfId="0" applyFont="1" applyFill="1" applyBorder="1" applyAlignment="1">
      <alignment horizontal="right" vertical="center"/>
    </xf>
    <xf numFmtId="0" fontId="26" fillId="0" borderId="0" xfId="4235" applyNumberFormat="1" applyFont="1" applyBorder="1" applyAlignment="1">
      <alignment vertical="center" wrapText="1"/>
    </xf>
    <xf numFmtId="1" fontId="27" fillId="43" borderId="52" xfId="4234" applyNumberFormat="1" applyFont="1" applyFill="1" applyBorder="1" applyAlignment="1">
      <alignment horizontal="right" vertical="center"/>
    </xf>
    <xf numFmtId="1" fontId="28" fillId="43" borderId="52" xfId="0" applyNumberFormat="1" applyFont="1" applyFill="1" applyBorder="1" applyAlignment="1">
      <alignment horizontal="right" vertical="center"/>
    </xf>
    <xf numFmtId="1" fontId="27" fillId="43" borderId="52" xfId="4234" applyNumberFormat="1" applyFont="1" applyFill="1" applyBorder="1" applyAlignment="1">
      <alignment horizontal="right" vertical="center" wrapText="1"/>
    </xf>
    <xf numFmtId="1" fontId="102" fillId="43" borderId="52" xfId="4235" applyNumberFormat="1" applyFont="1" applyFill="1" applyBorder="1" applyAlignment="1">
      <alignment horizontal="left" vertical="center"/>
    </xf>
    <xf numFmtId="0" fontId="102" fillId="43" borderId="54" xfId="0" applyFont="1" applyFill="1" applyBorder="1" applyAlignment="1">
      <alignment horizontal="right" vertical="center"/>
    </xf>
    <xf numFmtId="0" fontId="117" fillId="43" borderId="54" xfId="0" applyFont="1" applyFill="1" applyBorder="1" applyAlignment="1">
      <alignment horizontal="right" vertical="center"/>
    </xf>
    <xf numFmtId="1" fontId="27" fillId="43" borderId="54" xfId="4235" applyNumberFormat="1" applyFont="1" applyFill="1" applyBorder="1" applyAlignment="1">
      <alignment horizontal="right" vertical="center"/>
    </xf>
    <xf numFmtId="1" fontId="28" fillId="43" borderId="54" xfId="298" applyNumberFormat="1" applyFont="1" applyFill="1" applyBorder="1" applyAlignment="1">
      <alignment horizontal="right" vertical="center"/>
    </xf>
    <xf numFmtId="0" fontId="102" fillId="43" borderId="52" xfId="0" applyFont="1" applyFill="1" applyBorder="1" applyAlignment="1">
      <alignment horizontal="right" vertical="center"/>
    </xf>
    <xf numFmtId="0" fontId="117" fillId="43" borderId="52" xfId="0" applyFont="1" applyFill="1" applyBorder="1" applyAlignment="1">
      <alignment horizontal="right" vertical="center"/>
    </xf>
    <xf numFmtId="1" fontId="27" fillId="43" borderId="54" xfId="4234" applyNumberFormat="1" applyFont="1" applyFill="1" applyBorder="1" applyAlignment="1">
      <alignment horizontal="right" vertical="center" wrapText="1"/>
    </xf>
    <xf numFmtId="1" fontId="102" fillId="43" borderId="54" xfId="4235" applyNumberFormat="1" applyFont="1" applyFill="1" applyBorder="1"/>
    <xf numFmtId="1" fontId="102" fillId="43" borderId="54" xfId="4234" applyNumberFormat="1" applyFont="1" applyFill="1" applyBorder="1"/>
    <xf numFmtId="1" fontId="102" fillId="43" borderId="54" xfId="4234" applyNumberFormat="1" applyFont="1" applyFill="1" applyBorder="1" applyAlignment="1">
      <alignment horizontal="right" vertical="center"/>
    </xf>
    <xf numFmtId="1" fontId="76" fillId="43" borderId="54" xfId="4235" applyNumberFormat="1" applyFont="1" applyFill="1" applyBorder="1" applyAlignment="1">
      <alignment horizontal="right" vertical="center"/>
    </xf>
    <xf numFmtId="0" fontId="27" fillId="43" borderId="54" xfId="4235" applyFont="1" applyFill="1" applyBorder="1"/>
    <xf numFmtId="0" fontId="11" fillId="43" borderId="54" xfId="4235" applyFill="1" applyBorder="1"/>
    <xf numFmtId="0" fontId="28" fillId="43" borderId="54" xfId="298" applyFont="1" applyFill="1" applyBorder="1"/>
    <xf numFmtId="0" fontId="31" fillId="0" borderId="0" xfId="4234" applyFont="1" applyFill="1" applyAlignment="1">
      <alignment vertical="center"/>
    </xf>
    <xf numFmtId="1" fontId="25" fillId="0" borderId="0" xfId="4235" applyNumberFormat="1" applyFont="1" applyAlignment="1">
      <alignment vertical="center"/>
    </xf>
    <xf numFmtId="0" fontId="167" fillId="0" borderId="0" xfId="4235" applyFont="1" applyAlignment="1">
      <alignment vertical="center"/>
    </xf>
    <xf numFmtId="0" fontId="78" fillId="0" borderId="0" xfId="4235" applyFont="1" applyAlignment="1">
      <alignment vertical="center"/>
    </xf>
    <xf numFmtId="0" fontId="0" fillId="0" borderId="0" xfId="0" applyAlignment="1">
      <alignment vertical="center" wrapText="1"/>
    </xf>
    <xf numFmtId="0" fontId="31" fillId="0" borderId="0" xfId="4234" applyFont="1" applyAlignment="1">
      <alignment horizontal="left" vertical="center"/>
    </xf>
    <xf numFmtId="0" fontId="31" fillId="0" borderId="0" xfId="4235" applyFont="1" applyBorder="1" applyAlignment="1">
      <alignment horizontal="left" vertical="center"/>
    </xf>
    <xf numFmtId="1" fontId="31" fillId="0" borderId="0" xfId="4235" applyNumberFormat="1" applyFont="1" applyAlignment="1">
      <alignment horizontal="left" vertical="center"/>
    </xf>
    <xf numFmtId="0" fontId="67" fillId="0" borderId="0" xfId="0" applyFont="1" applyAlignment="1">
      <alignment horizontal="left" vertical="center"/>
    </xf>
    <xf numFmtId="0" fontId="78" fillId="0" borderId="0" xfId="4235" applyFont="1" applyAlignment="1">
      <alignment horizontal="left" vertical="center"/>
    </xf>
    <xf numFmtId="0" fontId="32" fillId="0" borderId="0" xfId="298" applyFont="1" applyFill="1" applyBorder="1" applyAlignment="1">
      <alignment horizontal="left" vertical="center"/>
    </xf>
    <xf numFmtId="0" fontId="0" fillId="0" borderId="0" xfId="0" applyAlignment="1">
      <alignment horizontal="left" vertical="center" wrapText="1"/>
    </xf>
    <xf numFmtId="0" fontId="77" fillId="0" borderId="0" xfId="146" applyFont="1" applyAlignment="1" applyProtection="1">
      <alignment horizontal="left" vertical="center"/>
    </xf>
    <xf numFmtId="0" fontId="11" fillId="0" borderId="0" xfId="4235" applyFont="1" applyAlignment="1">
      <alignment vertical="center"/>
    </xf>
    <xf numFmtId="0" fontId="104" fillId="0" borderId="0" xfId="4235" applyFont="1" applyAlignment="1">
      <alignment vertical="center"/>
    </xf>
    <xf numFmtId="0" fontId="28" fillId="49" borderId="56" xfId="4235" applyFont="1" applyFill="1" applyBorder="1" applyAlignment="1">
      <alignment horizontal="right" vertical="center"/>
    </xf>
    <xf numFmtId="0" fontId="28" fillId="0" borderId="54" xfId="298" applyFont="1" applyBorder="1"/>
    <xf numFmtId="1" fontId="121" fillId="0" borderId="54" xfId="0" applyNumberFormat="1" applyFont="1" applyBorder="1"/>
    <xf numFmtId="0" fontId="121" fillId="0" borderId="54" xfId="4235" applyFont="1" applyBorder="1"/>
    <xf numFmtId="1" fontId="27" fillId="0" borderId="54" xfId="4235" applyNumberFormat="1" applyFont="1" applyFill="1" applyBorder="1"/>
    <xf numFmtId="1" fontId="121" fillId="0" borderId="54" xfId="4235" applyNumberFormat="1" applyFont="1" applyFill="1" applyBorder="1"/>
    <xf numFmtId="1" fontId="27" fillId="0" borderId="54" xfId="4234" applyNumberFormat="1" applyFont="1" applyFill="1" applyBorder="1" applyAlignment="1">
      <alignment horizontal="right"/>
    </xf>
    <xf numFmtId="1" fontId="121" fillId="0" borderId="54" xfId="4234" applyNumberFormat="1" applyFont="1" applyFill="1" applyBorder="1" applyAlignment="1">
      <alignment horizontal="right"/>
    </xf>
    <xf numFmtId="1" fontId="27" fillId="0" borderId="54" xfId="4235" applyNumberFormat="1" applyFont="1" applyFill="1" applyBorder="1" applyAlignment="1">
      <alignment vertical="center"/>
    </xf>
    <xf numFmtId="1" fontId="121" fillId="0" borderId="54" xfId="4234" applyNumberFormat="1" applyFont="1" applyFill="1" applyBorder="1"/>
    <xf numFmtId="1" fontId="102" fillId="0" borderId="54" xfId="0" applyNumberFormat="1" applyFont="1" applyFill="1" applyBorder="1" applyAlignment="1">
      <alignment vertical="center"/>
    </xf>
    <xf numFmtId="1" fontId="102" fillId="0" borderId="54" xfId="0" applyNumberFormat="1" applyFont="1" applyFill="1" applyBorder="1"/>
    <xf numFmtId="1" fontId="28" fillId="0" borderId="54" xfId="298" applyNumberFormat="1" applyFont="1" applyFill="1" applyBorder="1"/>
    <xf numFmtId="0" fontId="121" fillId="0" borderId="54" xfId="4235" applyFont="1" applyBorder="1" applyAlignment="1">
      <alignment horizontal="center"/>
    </xf>
    <xf numFmtId="1" fontId="121" fillId="0" borderId="54" xfId="4235" applyNumberFormat="1" applyFont="1" applyBorder="1"/>
    <xf numFmtId="1" fontId="27" fillId="0" borderId="54" xfId="4235" applyNumberFormat="1" applyFont="1" applyFill="1" applyBorder="1" applyAlignment="1">
      <alignment horizontal="right"/>
    </xf>
    <xf numFmtId="0" fontId="0" fillId="0" borderId="54" xfId="0" applyFill="1" applyBorder="1"/>
    <xf numFmtId="1" fontId="0" fillId="0" borderId="54" xfId="0" applyNumberFormat="1" applyFill="1" applyBorder="1"/>
    <xf numFmtId="1" fontId="102" fillId="0" borderId="54" xfId="0" applyNumberFormat="1" applyFont="1" applyFill="1" applyBorder="1" applyAlignment="1">
      <alignment horizontal="right" vertical="center"/>
    </xf>
    <xf numFmtId="1" fontId="117" fillId="0" borderId="54" xfId="0" applyNumberFormat="1" applyFont="1" applyFill="1" applyBorder="1" applyAlignment="1">
      <alignment horizontal="right" vertical="center"/>
    </xf>
    <xf numFmtId="1" fontId="102" fillId="0" borderId="54" xfId="298" applyNumberFormat="1" applyFont="1" applyFill="1" applyBorder="1"/>
    <xf numFmtId="0" fontId="102" fillId="0" borderId="54" xfId="0" applyFont="1" applyFill="1" applyBorder="1" applyAlignment="1">
      <alignment horizontal="right" vertical="center"/>
    </xf>
    <xf numFmtId="0" fontId="117" fillId="0" borderId="54" xfId="0" applyFont="1" applyFill="1" applyBorder="1" applyAlignment="1">
      <alignment horizontal="right" vertical="center"/>
    </xf>
    <xf numFmtId="1" fontId="27" fillId="0" borderId="54" xfId="4234" applyNumberFormat="1" applyFont="1" applyFill="1" applyBorder="1"/>
    <xf numFmtId="1" fontId="76" fillId="0" borderId="54" xfId="4235" applyNumberFormat="1" applyFont="1" applyFill="1" applyBorder="1"/>
    <xf numFmtId="1" fontId="103" fillId="0" borderId="54" xfId="298" applyNumberFormat="1" applyFont="1" applyFill="1" applyBorder="1" applyAlignment="1">
      <alignment vertical="center"/>
    </xf>
    <xf numFmtId="1" fontId="103" fillId="0" borderId="54" xfId="0" applyNumberFormat="1" applyFont="1" applyFill="1" applyBorder="1" applyAlignment="1">
      <alignment vertical="center"/>
    </xf>
    <xf numFmtId="1" fontId="103" fillId="0" borderId="54" xfId="298" applyNumberFormat="1" applyFont="1" applyFill="1" applyBorder="1"/>
    <xf numFmtId="170" fontId="27" fillId="0" borderId="0" xfId="4235" applyNumberFormat="1" applyFont="1" applyAlignment="1">
      <alignment vertical="center"/>
    </xf>
    <xf numFmtId="0" fontId="78" fillId="0" borderId="0" xfId="4234" applyFont="1" applyAlignment="1">
      <alignment vertical="center"/>
    </xf>
    <xf numFmtId="1" fontId="31" fillId="0" borderId="0" xfId="4235" applyNumberFormat="1" applyFont="1" applyFill="1" applyAlignment="1">
      <alignment vertical="center"/>
    </xf>
    <xf numFmtId="1" fontId="25" fillId="0" borderId="0" xfId="4235" applyNumberFormat="1" applyFont="1" applyFill="1" applyAlignment="1">
      <alignment vertical="center"/>
    </xf>
    <xf numFmtId="0" fontId="31" fillId="0" borderId="0" xfId="4234" applyFont="1" applyAlignment="1">
      <alignment vertical="center"/>
    </xf>
    <xf numFmtId="0" fontId="105" fillId="0" borderId="0" xfId="0" applyFont="1" applyBorder="1" applyAlignment="1">
      <alignment horizontal="center" vertical="center"/>
    </xf>
    <xf numFmtId="1" fontId="31" fillId="0" borderId="0" xfId="4234" applyNumberFormat="1" applyFont="1" applyFill="1" applyAlignment="1">
      <alignment vertical="center"/>
    </xf>
    <xf numFmtId="1" fontId="106" fillId="0" borderId="0" xfId="4235" applyNumberFormat="1" applyFont="1" applyFill="1" applyAlignment="1">
      <alignment vertical="center"/>
    </xf>
    <xf numFmtId="0" fontId="11" fillId="0" borderId="7" xfId="4235" applyBorder="1"/>
    <xf numFmtId="0" fontId="104" fillId="0" borderId="0" xfId="4235" applyFont="1"/>
    <xf numFmtId="0" fontId="26" fillId="0" borderId="0" xfId="4235" applyNumberFormat="1" applyFont="1" applyAlignment="1">
      <alignment vertical="center" wrapText="1"/>
    </xf>
    <xf numFmtId="0" fontId="117" fillId="0" borderId="52" xfId="0" applyFont="1" applyFill="1" applyBorder="1" applyAlignment="1">
      <alignment horizontal="right" vertical="center"/>
    </xf>
    <xf numFmtId="3" fontId="117" fillId="49" borderId="52" xfId="0" applyNumberFormat="1" applyFont="1" applyFill="1" applyBorder="1" applyAlignment="1">
      <alignment horizontal="right" vertical="center"/>
    </xf>
    <xf numFmtId="1" fontId="28" fillId="0" borderId="52" xfId="4235" applyNumberFormat="1" applyFont="1" applyFill="1" applyBorder="1"/>
    <xf numFmtId="0" fontId="22" fillId="49" borderId="52" xfId="4235" applyFont="1" applyFill="1" applyBorder="1" applyAlignment="1">
      <alignment horizontal="right" vertical="center"/>
    </xf>
    <xf numFmtId="0" fontId="11" fillId="49" borderId="52" xfId="4235" applyFont="1" applyFill="1" applyBorder="1" applyAlignment="1">
      <alignment horizontal="right" vertical="center"/>
    </xf>
    <xf numFmtId="169" fontId="27" fillId="49" borderId="52" xfId="180" applyNumberFormat="1" applyFont="1" applyFill="1" applyBorder="1" applyAlignment="1">
      <alignment horizontal="right" vertical="center" wrapText="1"/>
    </xf>
    <xf numFmtId="0" fontId="28" fillId="49" borderId="52" xfId="4234" applyFont="1" applyFill="1" applyBorder="1" applyAlignment="1">
      <alignment horizontal="right" vertical="center"/>
    </xf>
    <xf numFmtId="3" fontId="27" fillId="49" borderId="8" xfId="4235" applyNumberFormat="1" applyFont="1" applyFill="1" applyBorder="1" applyAlignment="1">
      <alignment horizontal="right" vertical="center"/>
    </xf>
    <xf numFmtId="3" fontId="27" fillId="49" borderId="55" xfId="4235" applyNumberFormat="1" applyFont="1" applyFill="1" applyBorder="1" applyAlignment="1">
      <alignment horizontal="right" vertical="center"/>
    </xf>
    <xf numFmtId="0" fontId="230" fillId="0" borderId="0" xfId="4234" applyFont="1" applyAlignment="1">
      <alignment vertical="center"/>
    </xf>
    <xf numFmtId="0" fontId="27" fillId="0" borderId="0" xfId="4235" applyFont="1" applyFill="1" applyBorder="1" applyAlignment="1"/>
    <xf numFmtId="0" fontId="27" fillId="0" borderId="28" xfId="4235" applyFont="1" applyFill="1" applyBorder="1" applyAlignment="1"/>
    <xf numFmtId="0" fontId="119" fillId="0" borderId="0" xfId="0" applyFont="1" applyFill="1"/>
    <xf numFmtId="0" fontId="101" fillId="0" borderId="0" xfId="0" applyFont="1" applyFill="1" applyBorder="1"/>
    <xf numFmtId="0" fontId="101" fillId="0" borderId="0" xfId="0" applyFont="1" applyFill="1"/>
    <xf numFmtId="0" fontId="28" fillId="0" borderId="54" xfId="0" applyFont="1" applyFill="1" applyBorder="1"/>
    <xf numFmtId="1" fontId="102" fillId="0" borderId="54" xfId="4235" applyNumberFormat="1" applyFont="1" applyFill="1" applyBorder="1"/>
    <xf numFmtId="1" fontId="27" fillId="0" borderId="54" xfId="4234" applyNumberFormat="1" applyFont="1" applyFill="1" applyBorder="1" applyAlignment="1">
      <alignment horizontal="right" vertical="center"/>
    </xf>
    <xf numFmtId="1" fontId="121" fillId="0" borderId="54" xfId="4234" applyNumberFormat="1" applyFont="1" applyFill="1" applyBorder="1" applyAlignment="1">
      <alignment horizontal="right" vertical="center"/>
    </xf>
    <xf numFmtId="1" fontId="102" fillId="0" borderId="54" xfId="4235" applyNumberFormat="1" applyFont="1" applyFill="1" applyBorder="1" applyAlignment="1">
      <alignment horizontal="right"/>
    </xf>
    <xf numFmtId="0" fontId="105" fillId="0" borderId="0" xfId="4234" applyFont="1" applyAlignment="1">
      <alignment vertical="center"/>
    </xf>
    <xf numFmtId="177" fontId="28" fillId="0" borderId="0" xfId="2434" applyNumberFormat="1" applyFont="1" applyBorder="1" applyAlignment="1">
      <alignment horizontal="left"/>
    </xf>
    <xf numFmtId="0" fontId="28" fillId="0" borderId="0" xfId="2434" applyFont="1" applyBorder="1" applyAlignment="1">
      <alignment horizontal="left"/>
    </xf>
    <xf numFmtId="0" fontId="28" fillId="0" borderId="26" xfId="316" applyFont="1" applyFill="1" applyBorder="1" applyAlignment="1">
      <alignment horizontal="left" vertical="center" wrapText="1"/>
    </xf>
    <xf numFmtId="0" fontId="28" fillId="0" borderId="0" xfId="2434" applyFont="1" applyBorder="1" applyAlignment="1">
      <alignment vertical="center" wrapText="1"/>
    </xf>
    <xf numFmtId="0" fontId="29" fillId="0" borderId="0" xfId="261" applyFont="1" applyBorder="1" applyAlignment="1">
      <alignment horizontal="left" wrapText="1"/>
    </xf>
    <xf numFmtId="170" fontId="28" fillId="0" borderId="0" xfId="261" applyNumberFormat="1" applyFont="1" applyAlignment="1">
      <alignment horizontal="left" vertical="center"/>
    </xf>
    <xf numFmtId="170" fontId="28" fillId="0" borderId="0" xfId="253" applyNumberFormat="1" applyFont="1" applyBorder="1" applyAlignment="1">
      <alignment horizontal="left"/>
    </xf>
    <xf numFmtId="0" fontId="125" fillId="46" borderId="0" xfId="187" applyFont="1" applyFill="1" applyAlignment="1"/>
    <xf numFmtId="0" fontId="108" fillId="46" borderId="0" xfId="187" applyFont="1" applyFill="1" applyAlignment="1"/>
    <xf numFmtId="0" fontId="29" fillId="0" borderId="0" xfId="316" applyFont="1" applyBorder="1" applyAlignment="1"/>
    <xf numFmtId="0" fontId="59" fillId="0" borderId="0" xfId="316" applyFont="1" applyBorder="1" applyAlignment="1"/>
    <xf numFmtId="0" fontId="59" fillId="46" borderId="54" xfId="2434" applyFont="1" applyFill="1" applyBorder="1" applyAlignment="1">
      <alignment horizontal="center" vertical="center"/>
    </xf>
    <xf numFmtId="177" fontId="28" fillId="46" borderId="54" xfId="253" applyNumberFormat="1" applyFont="1" applyFill="1" applyBorder="1" applyAlignment="1">
      <alignment vertical="center" wrapText="1"/>
    </xf>
    <xf numFmtId="177" fontId="29" fillId="46" borderId="54" xfId="253" applyNumberFormat="1" applyFont="1" applyFill="1" applyBorder="1" applyAlignment="1">
      <alignment horizontal="center" vertical="center" wrapText="1"/>
    </xf>
    <xf numFmtId="0" fontId="29" fillId="0" borderId="54" xfId="2434" applyFont="1" applyBorder="1" applyAlignment="1">
      <alignment wrapText="1"/>
    </xf>
    <xf numFmtId="170" fontId="29" fillId="0" borderId="54" xfId="253" applyNumberFormat="1" applyFont="1" applyBorder="1" applyAlignment="1">
      <alignment horizontal="left" indent="2"/>
    </xf>
    <xf numFmtId="170" fontId="29" fillId="0" borderId="0" xfId="253" applyNumberFormat="1" applyFont="1" applyBorder="1" applyAlignment="1">
      <alignment horizontal="left" indent="2"/>
    </xf>
    <xf numFmtId="0" fontId="104" fillId="0" borderId="0" xfId="2434" applyFont="1" applyFill="1"/>
    <xf numFmtId="1" fontId="71" fillId="0" borderId="0" xfId="225" applyNumberFormat="1" applyFont="1" applyFill="1"/>
    <xf numFmtId="1" fontId="27" fillId="0" borderId="0" xfId="225" applyNumberFormat="1" applyFont="1" applyFill="1"/>
    <xf numFmtId="0" fontId="167" fillId="0" borderId="0" xfId="225" applyFont="1"/>
    <xf numFmtId="0" fontId="104" fillId="0" borderId="0" xfId="225" applyFont="1"/>
    <xf numFmtId="0" fontId="104" fillId="0" borderId="0" xfId="225" applyFont="1" applyFill="1"/>
    <xf numFmtId="0" fontId="237" fillId="0" borderId="0" xfId="225" applyFont="1" applyAlignment="1"/>
    <xf numFmtId="1" fontId="117" fillId="0" borderId="27" xfId="0" applyNumberFormat="1" applyFont="1" applyFill="1" applyBorder="1" applyAlignment="1">
      <alignment horizontal="right" vertical="center"/>
    </xf>
    <xf numFmtId="0" fontId="115" fillId="46" borderId="0" xfId="187" applyFont="1" applyFill="1" applyAlignment="1"/>
    <xf numFmtId="0" fontId="98" fillId="46" borderId="0" xfId="187" applyFont="1" applyFill="1" applyAlignment="1"/>
    <xf numFmtId="0" fontId="124" fillId="46" borderId="0" xfId="187" applyFont="1" applyFill="1" applyAlignment="1">
      <alignment vertical="center"/>
    </xf>
    <xf numFmtId="178" fontId="29" fillId="0" borderId="0" xfId="187" applyNumberFormat="1" applyFont="1" applyFill="1" applyBorder="1" applyAlignment="1">
      <alignment vertical="center" wrapText="1"/>
    </xf>
    <xf numFmtId="1" fontId="121" fillId="0" borderId="51" xfId="225" applyNumberFormat="1" applyFont="1" applyFill="1" applyBorder="1"/>
    <xf numFmtId="0" fontId="69" fillId="46" borderId="0" xfId="225" applyFont="1" applyFill="1" applyAlignment="1">
      <alignment vertical="center"/>
    </xf>
    <xf numFmtId="0" fontId="83" fillId="46" borderId="0" xfId="225" applyFill="1" applyAlignment="1">
      <alignment vertical="center"/>
    </xf>
    <xf numFmtId="0" fontId="36" fillId="46" borderId="0" xfId="225" applyFont="1" applyFill="1" applyAlignment="1">
      <alignment vertical="center"/>
    </xf>
    <xf numFmtId="0" fontId="129" fillId="46" borderId="0" xfId="0" applyFont="1" applyFill="1"/>
    <xf numFmtId="0" fontId="101" fillId="46" borderId="0" xfId="0" applyFont="1" applyFill="1"/>
    <xf numFmtId="0" fontId="7" fillId="46" borderId="0" xfId="0" applyFont="1" applyFill="1"/>
    <xf numFmtId="0" fontId="158" fillId="0" borderId="0" xfId="0" applyFont="1"/>
    <xf numFmtId="170" fontId="239" fillId="0" borderId="0" xfId="298" applyNumberFormat="1" applyFont="1"/>
    <xf numFmtId="0" fontId="28" fillId="0" borderId="0" xfId="298" applyFont="1" applyAlignment="1">
      <alignment vertical="center"/>
    </xf>
    <xf numFmtId="0" fontId="28" fillId="0" borderId="0" xfId="298" applyFont="1" applyFill="1" applyBorder="1" applyAlignment="1">
      <alignment vertical="center"/>
    </xf>
    <xf numFmtId="170" fontId="28" fillId="0" borderId="0" xfId="298" applyNumberFormat="1" applyFont="1" applyFill="1" applyBorder="1" applyAlignment="1">
      <alignment vertical="center"/>
    </xf>
    <xf numFmtId="0" fontId="156" fillId="0" borderId="7" xfId="298" applyFont="1" applyFill="1" applyBorder="1" applyAlignment="1">
      <alignment horizontal="left"/>
    </xf>
    <xf numFmtId="0" fontId="24" fillId="46" borderId="0" xfId="4235" applyFont="1" applyFill="1"/>
    <xf numFmtId="0" fontId="69" fillId="46" borderId="0" xfId="4235" applyFont="1" applyFill="1"/>
    <xf numFmtId="0" fontId="25" fillId="46" borderId="0" xfId="4235" applyFont="1" applyFill="1"/>
    <xf numFmtId="0" fontId="105" fillId="0" borderId="0" xfId="4234" applyFont="1" applyAlignment="1">
      <alignment horizontal="left"/>
    </xf>
    <xf numFmtId="1" fontId="117" fillId="0" borderId="52" xfId="0" applyNumberFormat="1" applyFont="1" applyFill="1" applyBorder="1" applyAlignment="1">
      <alignment horizontal="right" vertical="center"/>
    </xf>
    <xf numFmtId="0" fontId="33" fillId="0" borderId="0" xfId="376" applyFont="1" applyFill="1"/>
    <xf numFmtId="1" fontId="121" fillId="0" borderId="59" xfId="4235" applyNumberFormat="1" applyFont="1" applyFill="1" applyBorder="1"/>
    <xf numFmtId="1" fontId="121" fillId="0" borderId="59" xfId="4235" applyNumberFormat="1" applyFont="1" applyFill="1" applyBorder="1" applyAlignment="1">
      <alignment horizontal="right"/>
    </xf>
    <xf numFmtId="1" fontId="27" fillId="0" borderId="59" xfId="4235" applyNumberFormat="1" applyFont="1" applyFill="1" applyBorder="1" applyAlignment="1">
      <alignment vertical="center"/>
    </xf>
    <xf numFmtId="1" fontId="28" fillId="0" borderId="59" xfId="4235" applyNumberFormat="1" applyFont="1" applyFill="1" applyBorder="1" applyAlignment="1">
      <alignment horizontal="right" vertical="center"/>
    </xf>
    <xf numFmtId="1" fontId="121" fillId="0" borderId="59" xfId="4234" applyNumberFormat="1" applyFont="1" applyFill="1" applyBorder="1"/>
    <xf numFmtId="1" fontId="102" fillId="0" borderId="59" xfId="0" applyNumberFormat="1" applyFont="1" applyFill="1" applyBorder="1"/>
    <xf numFmtId="0" fontId="27" fillId="49" borderId="52" xfId="4234" applyFont="1" applyFill="1" applyBorder="1" applyAlignment="1">
      <alignment horizontal="right" vertical="center"/>
    </xf>
    <xf numFmtId="0" fontId="27" fillId="49" borderId="52" xfId="4235" applyFont="1" applyFill="1" applyBorder="1" applyAlignment="1">
      <alignment horizontal="right" vertical="center"/>
    </xf>
    <xf numFmtId="1" fontId="83" fillId="0" borderId="59" xfId="225" applyNumberFormat="1" applyBorder="1"/>
    <xf numFmtId="1" fontId="27" fillId="0" borderId="58" xfId="225" applyNumberFormat="1" applyFont="1" applyFill="1" applyBorder="1" applyAlignment="1">
      <alignment horizontal="right"/>
    </xf>
    <xf numFmtId="0" fontId="83" fillId="0" borderId="59" xfId="225" applyBorder="1"/>
    <xf numFmtId="1" fontId="27" fillId="0" borderId="59" xfId="225" applyNumberFormat="1" applyFont="1" applyFill="1" applyBorder="1" applyAlignment="1">
      <alignment horizontal="right" vertical="center"/>
    </xf>
    <xf numFmtId="1" fontId="36" fillId="0" borderId="59" xfId="225" applyNumberFormat="1" applyFont="1" applyFill="1" applyBorder="1" applyAlignment="1">
      <alignment horizontal="right"/>
    </xf>
    <xf numFmtId="1" fontId="121" fillId="49" borderId="52" xfId="4235" applyNumberFormat="1" applyFont="1" applyFill="1" applyBorder="1" applyAlignment="1">
      <alignment horizontal="right" vertical="center"/>
    </xf>
    <xf numFmtId="1" fontId="74" fillId="49" borderId="52" xfId="4235" quotePrefix="1" applyNumberFormat="1" applyFont="1" applyFill="1" applyBorder="1" applyAlignment="1">
      <alignment horizontal="right" vertical="center"/>
    </xf>
    <xf numFmtId="3" fontId="28" fillId="49" borderId="52" xfId="180" applyNumberFormat="1" applyFont="1" applyFill="1" applyBorder="1" applyAlignment="1">
      <alignment horizontal="right" vertical="center"/>
    </xf>
    <xf numFmtId="1" fontId="28" fillId="49" borderId="52" xfId="180" applyNumberFormat="1" applyFont="1" applyFill="1" applyBorder="1" applyAlignment="1">
      <alignment horizontal="right" vertical="center"/>
    </xf>
    <xf numFmtId="1" fontId="121" fillId="49" borderId="52" xfId="4234" applyNumberFormat="1" applyFont="1" applyFill="1" applyBorder="1" applyAlignment="1">
      <alignment horizontal="right" vertical="center"/>
    </xf>
    <xf numFmtId="1" fontId="11" fillId="49" borderId="52" xfId="4235" applyNumberFormat="1" applyFill="1" applyBorder="1"/>
    <xf numFmtId="0" fontId="11" fillId="49" borderId="52" xfId="4235" applyFill="1" applyBorder="1"/>
    <xf numFmtId="0" fontId="28" fillId="0" borderId="26" xfId="298" applyFont="1" applyFill="1" applyBorder="1" applyAlignment="1">
      <alignment vertical="center"/>
    </xf>
    <xf numFmtId="0" fontId="158" fillId="46" borderId="52" xfId="0" applyFont="1" applyFill="1" applyBorder="1" applyAlignment="1"/>
    <xf numFmtId="0" fontId="158" fillId="46" borderId="26" xfId="0" applyFont="1" applyFill="1" applyBorder="1" applyAlignment="1">
      <alignment horizontal="center"/>
    </xf>
    <xf numFmtId="0" fontId="0" fillId="0" borderId="0" xfId="0" applyFont="1" applyFill="1" applyAlignment="1">
      <alignment wrapText="1"/>
    </xf>
    <xf numFmtId="0" fontId="158" fillId="0" borderId="0" xfId="2434" applyFont="1" applyFill="1" applyAlignment="1">
      <alignment vertical="center"/>
    </xf>
    <xf numFmtId="0" fontId="163" fillId="0" borderId="0" xfId="2434" applyFont="1" applyFill="1" applyAlignment="1"/>
    <xf numFmtId="0" fontId="14" fillId="0" borderId="0" xfId="2433" applyFill="1"/>
    <xf numFmtId="0" fontId="59" fillId="0" borderId="0" xfId="2434" applyFont="1" applyFill="1"/>
    <xf numFmtId="0" fontId="161" fillId="0" borderId="0" xfId="2434" applyNumberFormat="1" applyFont="1" applyFill="1" applyBorder="1" applyAlignment="1" applyProtection="1">
      <alignment vertical="top" wrapText="1" shrinkToFit="1"/>
    </xf>
    <xf numFmtId="0" fontId="101" fillId="0" borderId="0" xfId="2434" applyFont="1" applyFill="1"/>
    <xf numFmtId="0" fontId="167" fillId="0" borderId="0" xfId="2434" applyFont="1" applyFill="1"/>
    <xf numFmtId="176" fontId="156" fillId="0" borderId="0" xfId="2436" applyNumberFormat="1" applyFont="1" applyFill="1" applyBorder="1" applyAlignment="1" applyProtection="1">
      <alignment vertical="center" wrapText="1"/>
    </xf>
    <xf numFmtId="0" fontId="121" fillId="0" borderId="26" xfId="0" applyFont="1" applyFill="1" applyBorder="1"/>
    <xf numFmtId="170" fontId="121" fillId="0" borderId="26" xfId="0" applyNumberFormat="1" applyFont="1" applyFill="1" applyBorder="1"/>
    <xf numFmtId="170" fontId="127" fillId="0" borderId="26" xfId="0" applyNumberFormat="1" applyFont="1" applyFill="1" applyBorder="1"/>
    <xf numFmtId="0" fontId="158" fillId="0" borderId="26" xfId="0" applyFont="1" applyFill="1" applyBorder="1"/>
    <xf numFmtId="170" fontId="158" fillId="0" borderId="26" xfId="0" applyNumberFormat="1" applyFont="1" applyFill="1" applyBorder="1"/>
    <xf numFmtId="2" fontId="121" fillId="0" borderId="26" xfId="0" applyNumberFormat="1" applyFont="1" applyFill="1" applyBorder="1"/>
    <xf numFmtId="0" fontId="102" fillId="46" borderId="0" xfId="2433" applyFont="1" applyFill="1" applyBorder="1" applyAlignment="1">
      <alignment vertical="center"/>
    </xf>
    <xf numFmtId="0" fontId="102" fillId="46" borderId="15" xfId="2433" applyFont="1" applyFill="1" applyBorder="1" applyAlignment="1">
      <alignment vertical="center"/>
    </xf>
    <xf numFmtId="0" fontId="102" fillId="46" borderId="53" xfId="2433" applyFont="1" applyFill="1" applyBorder="1" applyAlignment="1">
      <alignment vertical="center"/>
    </xf>
    <xf numFmtId="0" fontId="102" fillId="46" borderId="59" xfId="2433" applyFont="1" applyFill="1" applyBorder="1" applyAlignment="1">
      <alignment horizontal="center" vertical="center"/>
    </xf>
    <xf numFmtId="0" fontId="167" fillId="46" borderId="26" xfId="0" applyFont="1" applyFill="1" applyBorder="1" applyAlignment="1"/>
    <xf numFmtId="1" fontId="246" fillId="49" borderId="52" xfId="4229" applyNumberFormat="1" applyFont="1" applyFill="1" applyBorder="1" applyAlignment="1">
      <alignment horizontal="right" vertical="center"/>
    </xf>
    <xf numFmtId="0" fontId="24" fillId="46" borderId="0" xfId="4235" applyFont="1" applyFill="1" applyAlignment="1">
      <alignment vertical="center"/>
    </xf>
    <xf numFmtId="0" fontId="27" fillId="2" borderId="3" xfId="225" applyFont="1" applyFill="1" applyBorder="1" applyAlignment="1">
      <alignment horizontal="center" vertical="center"/>
    </xf>
    <xf numFmtId="0" fontId="27" fillId="48" borderId="3" xfId="225" applyFont="1" applyFill="1" applyBorder="1" applyAlignment="1">
      <alignment horizontal="center" vertical="center"/>
    </xf>
    <xf numFmtId="0" fontId="27" fillId="48" borderId="26" xfId="225" applyFont="1" applyFill="1" applyBorder="1" applyAlignment="1">
      <alignment horizontal="center" vertical="center"/>
    </xf>
    <xf numFmtId="0" fontId="27" fillId="2" borderId="3" xfId="225" applyFont="1" applyFill="1" applyBorder="1" applyAlignment="1">
      <alignment horizontal="center" vertical="center" wrapText="1"/>
    </xf>
    <xf numFmtId="0" fontId="119" fillId="46" borderId="0" xfId="2308" applyFont="1" applyFill="1"/>
    <xf numFmtId="0" fontId="101" fillId="46" borderId="0" xfId="2308" applyFont="1" applyFill="1"/>
    <xf numFmtId="0" fontId="102" fillId="46" borderId="26" xfId="2434" applyFont="1" applyFill="1" applyBorder="1" applyAlignment="1">
      <alignment horizontal="center" vertical="center"/>
    </xf>
    <xf numFmtId="16" fontId="28" fillId="0" borderId="26" xfId="298" applyNumberFormat="1" applyFont="1" applyFill="1" applyBorder="1"/>
    <xf numFmtId="170" fontId="28" fillId="0" borderId="26" xfId="298" applyNumberFormat="1" applyFont="1" applyBorder="1"/>
    <xf numFmtId="170" fontId="28" fillId="0" borderId="26" xfId="298" applyNumberFormat="1" applyFont="1" applyFill="1" applyBorder="1"/>
    <xf numFmtId="168" fontId="27" fillId="49" borderId="26" xfId="176" applyNumberFormat="1" applyFont="1" applyFill="1" applyBorder="1" applyAlignment="1">
      <alignment horizontal="right" vertical="center"/>
    </xf>
    <xf numFmtId="0" fontId="121" fillId="0" borderId="0" xfId="0" applyFont="1" applyFill="1"/>
    <xf numFmtId="0" fontId="83" fillId="47" borderId="0" xfId="225" applyFill="1" applyAlignment="1">
      <alignment vertical="center"/>
    </xf>
    <xf numFmtId="0" fontId="102" fillId="46" borderId="26" xfId="0" applyFont="1" applyFill="1" applyBorder="1" applyAlignment="1">
      <alignment vertical="center"/>
    </xf>
    <xf numFmtId="0" fontId="0" fillId="46" borderId="0" xfId="0" applyFill="1" applyBorder="1" applyAlignment="1">
      <alignment vertical="center"/>
    </xf>
    <xf numFmtId="0" fontId="24" fillId="0" borderId="0" xfId="4235" applyFont="1" applyFill="1" applyAlignment="1">
      <alignment vertical="center"/>
    </xf>
    <xf numFmtId="170" fontId="32" fillId="0" borderId="0" xfId="253" applyNumberFormat="1" applyFont="1" applyAlignment="1">
      <alignment horizontal="left" vertical="center"/>
    </xf>
    <xf numFmtId="170" fontId="29" fillId="0" borderId="0" xfId="253" applyNumberFormat="1" applyFont="1" applyBorder="1" applyAlignment="1">
      <alignment horizontal="left"/>
    </xf>
    <xf numFmtId="0" fontId="96" fillId="0" borderId="0" xfId="147" applyAlignment="1">
      <alignment vertical="center"/>
    </xf>
    <xf numFmtId="0" fontId="29" fillId="0" borderId="0" xfId="253" applyFont="1" applyFill="1" applyAlignment="1">
      <alignment horizontal="left" vertical="center"/>
    </xf>
    <xf numFmtId="0" fontId="29" fillId="0" borderId="0" xfId="253" applyFont="1" applyAlignment="1">
      <alignment horizontal="left" vertical="center"/>
    </xf>
    <xf numFmtId="0" fontId="29" fillId="0" borderId="0" xfId="316" applyFont="1" applyFill="1" applyAlignment="1">
      <alignment horizontal="left" vertical="center"/>
    </xf>
    <xf numFmtId="0" fontId="121" fillId="0" borderId="0" xfId="225" applyFont="1"/>
    <xf numFmtId="0" fontId="28" fillId="0" borderId="0" xfId="0" applyFont="1"/>
    <xf numFmtId="0" fontId="117" fillId="0" borderId="0" xfId="0" applyFont="1"/>
    <xf numFmtId="0" fontId="75" fillId="0" borderId="0" xfId="0" applyFont="1" applyAlignment="1">
      <alignment vertical="center"/>
    </xf>
    <xf numFmtId="0" fontId="121" fillId="0" borderId="0" xfId="2434" applyFont="1" applyAlignment="1">
      <alignment vertical="center"/>
    </xf>
    <xf numFmtId="0" fontId="121" fillId="0" borderId="0" xfId="225" applyFont="1" applyAlignment="1">
      <alignment vertical="center"/>
    </xf>
    <xf numFmtId="0" fontId="102" fillId="0" borderId="0" xfId="2308" applyFont="1" applyAlignment="1">
      <alignment vertical="center"/>
    </xf>
    <xf numFmtId="0" fontId="102" fillId="0" borderId="0" xfId="0" applyFont="1" applyAlignment="1">
      <alignment vertical="center"/>
    </xf>
    <xf numFmtId="0" fontId="74" fillId="0" borderId="0" xfId="225" applyFont="1" applyAlignment="1">
      <alignment vertical="center"/>
    </xf>
    <xf numFmtId="0" fontId="28" fillId="0" borderId="0" xfId="0" applyFont="1" applyAlignment="1">
      <alignment vertical="center"/>
    </xf>
    <xf numFmtId="0" fontId="247" fillId="0" borderId="0" xfId="2434" applyFont="1" applyAlignment="1">
      <alignment vertical="center"/>
    </xf>
    <xf numFmtId="0" fontId="121" fillId="0" borderId="0" xfId="298" applyFont="1" applyFill="1" applyBorder="1" applyAlignment="1">
      <alignment vertical="center"/>
    </xf>
    <xf numFmtId="0" fontId="121" fillId="0" borderId="0" xfId="2308" applyFont="1" applyAlignment="1">
      <alignment vertical="center"/>
    </xf>
    <xf numFmtId="0" fontId="102" fillId="0" borderId="0" xfId="2434" applyFont="1" applyAlignment="1">
      <alignment vertical="center"/>
    </xf>
    <xf numFmtId="0" fontId="32" fillId="0" borderId="0" xfId="298" applyFont="1" applyBorder="1" applyAlignment="1">
      <alignment horizontal="left" vertical="center"/>
    </xf>
    <xf numFmtId="0" fontId="105" fillId="0" borderId="0" xfId="4236" applyFont="1" applyAlignment="1">
      <alignment horizontal="left" vertical="center" wrapText="1"/>
    </xf>
    <xf numFmtId="0" fontId="32" fillId="0" borderId="0" xfId="0" applyFont="1" applyFill="1" applyAlignment="1">
      <alignment horizontal="left" vertical="center" wrapText="1"/>
    </xf>
    <xf numFmtId="1" fontId="36" fillId="49" borderId="59" xfId="225" applyNumberFormat="1" applyFont="1" applyFill="1" applyBorder="1" applyAlignment="1">
      <alignment horizontal="right" vertical="center"/>
    </xf>
    <xf numFmtId="0" fontId="248" fillId="0" borderId="0" xfId="0" applyFont="1" applyAlignment="1">
      <alignment vertical="center"/>
    </xf>
    <xf numFmtId="0" fontId="6" fillId="49" borderId="52" xfId="4231" applyFont="1" applyFill="1" applyBorder="1" applyAlignment="1">
      <alignment horizontal="right"/>
    </xf>
    <xf numFmtId="0" fontId="106" fillId="0" borderId="0" xfId="2437" applyFont="1" applyAlignment="1">
      <alignment horizontal="left"/>
    </xf>
    <xf numFmtId="1" fontId="121" fillId="0" borderId="52" xfId="0" applyNumberFormat="1" applyFont="1" applyFill="1" applyBorder="1" applyAlignment="1"/>
    <xf numFmtId="1" fontId="27" fillId="0" borderId="52" xfId="4235" applyNumberFormat="1" applyFont="1" applyFill="1" applyBorder="1" applyAlignment="1"/>
    <xf numFmtId="1" fontId="121" fillId="0" borderId="52" xfId="4235" applyNumberFormat="1" applyFont="1" applyFill="1" applyBorder="1" applyAlignment="1"/>
    <xf numFmtId="0" fontId="100" fillId="0" borderId="0" xfId="225" applyFont="1"/>
    <xf numFmtId="0" fontId="0" fillId="47" borderId="61" xfId="0" applyFill="1" applyBorder="1"/>
    <xf numFmtId="0" fontId="121" fillId="46" borderId="61" xfId="0" applyFont="1" applyFill="1" applyBorder="1"/>
    <xf numFmtId="0" fontId="29" fillId="46" borderId="61" xfId="298" applyFill="1" applyBorder="1"/>
    <xf numFmtId="0" fontId="28" fillId="46" borderId="61" xfId="298" applyFont="1" applyFill="1" applyBorder="1"/>
    <xf numFmtId="0" fontId="28" fillId="0" borderId="61" xfId="298" applyFont="1" applyFill="1" applyBorder="1"/>
    <xf numFmtId="0" fontId="28" fillId="0" borderId="61" xfId="298" applyFont="1" applyFill="1" applyBorder="1" applyAlignment="1">
      <alignment vertical="center"/>
    </xf>
    <xf numFmtId="0" fontId="32" fillId="0" borderId="0" xfId="298" applyFont="1" applyBorder="1" applyAlignment="1">
      <alignment horizontal="left" vertical="center"/>
    </xf>
    <xf numFmtId="0" fontId="29" fillId="0" borderId="0" xfId="0" applyFont="1" applyAlignment="1">
      <alignment horizontal="left" vertical="center"/>
    </xf>
    <xf numFmtId="0" fontId="36" fillId="2" borderId="14" xfId="225" applyFont="1" applyFill="1" applyBorder="1" applyAlignment="1">
      <alignment horizontal="center" vertical="center"/>
    </xf>
    <xf numFmtId="0" fontId="36" fillId="2" borderId="6" xfId="225" applyFont="1" applyFill="1" applyBorder="1" applyAlignment="1">
      <alignment horizontal="center" vertical="center"/>
    </xf>
    <xf numFmtId="0" fontId="36" fillId="2" borderId="8" xfId="225" applyFont="1" applyFill="1" applyBorder="1" applyAlignment="1">
      <alignment horizontal="center" vertical="center"/>
    </xf>
    <xf numFmtId="170" fontId="28" fillId="49" borderId="3" xfId="225" applyNumberFormat="1" applyFont="1" applyFill="1" applyBorder="1" applyAlignment="1">
      <alignment horizontal="center"/>
    </xf>
    <xf numFmtId="0" fontId="115" fillId="46" borderId="0" xfId="4247" applyFont="1" applyFill="1"/>
    <xf numFmtId="0" fontId="108" fillId="46" borderId="0" xfId="4247" applyFont="1" applyFill="1"/>
    <xf numFmtId="0" fontId="108" fillId="0" borderId="0" xfId="4247" applyFont="1"/>
    <xf numFmtId="0" fontId="4" fillId="0" borderId="0" xfId="4247" applyFont="1"/>
    <xf numFmtId="0" fontId="158" fillId="0" borderId="0" xfId="4247" applyFont="1"/>
    <xf numFmtId="0" fontId="28" fillId="0" borderId="61" xfId="4247" applyFont="1" applyBorder="1" applyAlignment="1">
      <alignment horizontal="left" vertical="center"/>
    </xf>
    <xf numFmtId="0" fontId="28" fillId="0" borderId="61" xfId="4247" applyFont="1" applyFill="1" applyBorder="1" applyAlignment="1">
      <alignment horizontal="left" vertical="center"/>
    </xf>
    <xf numFmtId="0" fontId="28" fillId="97" borderId="61" xfId="4247" applyFont="1" applyFill="1" applyBorder="1" applyAlignment="1">
      <alignment horizontal="center" vertical="center"/>
    </xf>
    <xf numFmtId="0" fontId="121" fillId="46" borderId="61" xfId="4247" applyFont="1" applyFill="1" applyBorder="1"/>
    <xf numFmtId="0" fontId="28" fillId="0" borderId="61" xfId="4247" applyFont="1" applyFill="1" applyBorder="1" applyAlignment="1">
      <alignment horizontal="center" vertical="center"/>
    </xf>
    <xf numFmtId="0" fontId="102" fillId="0" borderId="61" xfId="4247" applyFont="1" applyFill="1" applyBorder="1"/>
    <xf numFmtId="0" fontId="4" fillId="0" borderId="61" xfId="4247" applyFont="1" applyBorder="1"/>
    <xf numFmtId="170" fontId="233" fillId="0" borderId="61" xfId="4247" applyNumberFormat="1" applyFont="1" applyFill="1" applyBorder="1" applyAlignment="1">
      <alignment horizontal="right" vertical="center"/>
    </xf>
    <xf numFmtId="170" fontId="233" fillId="0" borderId="61" xfId="4248" applyNumberFormat="1" applyFont="1" applyFill="1" applyBorder="1" applyAlignment="1">
      <alignment horizontal="right" vertical="center"/>
    </xf>
    <xf numFmtId="0" fontId="245" fillId="0" borderId="61" xfId="4247" applyFont="1" applyFill="1" applyBorder="1" applyAlignment="1">
      <alignment horizontal="left" vertical="center"/>
    </xf>
    <xf numFmtId="170" fontId="102" fillId="0" borderId="61" xfId="4247" applyNumberFormat="1" applyFont="1" applyFill="1" applyBorder="1" applyAlignment="1">
      <alignment vertical="center"/>
    </xf>
    <xf numFmtId="170" fontId="245" fillId="0" borderId="61" xfId="4247" applyNumberFormat="1" applyFont="1" applyFill="1" applyBorder="1" applyAlignment="1">
      <alignment horizontal="right" vertical="center"/>
    </xf>
    <xf numFmtId="170" fontId="28" fillId="0" borderId="61" xfId="4247" applyNumberFormat="1" applyFont="1" applyFill="1" applyBorder="1" applyAlignment="1">
      <alignment vertical="center"/>
    </xf>
    <xf numFmtId="170" fontId="121" fillId="0" borderId="61" xfId="4247" applyNumberFormat="1" applyFont="1" applyBorder="1"/>
    <xf numFmtId="170" fontId="28" fillId="0" borderId="61" xfId="4249" applyNumberFormat="1" applyFont="1" applyFill="1" applyBorder="1" applyAlignment="1">
      <alignment vertical="center"/>
    </xf>
    <xf numFmtId="170" fontId="28" fillId="0" borderId="61" xfId="4247" applyNumberFormat="1" applyFont="1" applyFill="1" applyBorder="1" applyAlignment="1">
      <alignment horizontal="right" vertical="center"/>
    </xf>
    <xf numFmtId="170" fontId="233" fillId="0" borderId="61" xfId="4249" applyNumberFormat="1" applyFont="1" applyFill="1" applyBorder="1" applyAlignment="1">
      <alignment horizontal="right" vertical="center"/>
    </xf>
    <xf numFmtId="170" fontId="245" fillId="0" borderId="61" xfId="4249" applyNumberFormat="1" applyFont="1" applyFill="1" applyBorder="1" applyAlignment="1">
      <alignment horizontal="right" vertical="center"/>
    </xf>
    <xf numFmtId="170" fontId="233" fillId="0" borderId="62" xfId="4247" applyNumberFormat="1" applyFont="1" applyFill="1" applyBorder="1" applyAlignment="1">
      <alignment horizontal="right" vertical="center"/>
    </xf>
    <xf numFmtId="0" fontId="233" fillId="0" borderId="61" xfId="4248" applyFont="1" applyFill="1" applyBorder="1" applyAlignment="1">
      <alignment horizontal="right" vertical="center"/>
    </xf>
    <xf numFmtId="0" fontId="245" fillId="0" borderId="61" xfId="4248" applyFont="1" applyFill="1" applyBorder="1" applyAlignment="1">
      <alignment vertical="center"/>
    </xf>
    <xf numFmtId="0" fontId="122" fillId="0" borderId="61" xfId="4247" applyFont="1" applyFill="1" applyBorder="1"/>
    <xf numFmtId="0" fontId="4" fillId="0" borderId="0" xfId="4247" applyFont="1" applyFill="1"/>
    <xf numFmtId="0" fontId="32" fillId="0" borderId="0" xfId="4247" applyFont="1" applyFill="1"/>
    <xf numFmtId="2" fontId="102" fillId="0" borderId="0" xfId="4247" applyNumberFormat="1" applyFont="1" applyFill="1"/>
    <xf numFmtId="0" fontId="128" fillId="0" borderId="0" xfId="4248"/>
    <xf numFmtId="0" fontId="106" fillId="0" borderId="0" xfId="4247" applyFont="1" applyFill="1"/>
    <xf numFmtId="170" fontId="233" fillId="0" borderId="61" xfId="4247" applyNumberFormat="1" applyFont="1" applyFill="1" applyBorder="1" applyAlignment="1">
      <alignment horizontal="center" vertical="center"/>
    </xf>
    <xf numFmtId="0" fontId="159" fillId="0" borderId="0" xfId="4248" applyFont="1" applyFill="1"/>
    <xf numFmtId="2" fontId="233" fillId="0" borderId="61" xfId="4247" applyNumberFormat="1" applyFont="1" applyFill="1" applyBorder="1" applyAlignment="1">
      <alignment horizontal="right" vertical="center"/>
    </xf>
    <xf numFmtId="2" fontId="245" fillId="0" borderId="61" xfId="4247" applyNumberFormat="1" applyFont="1" applyFill="1" applyBorder="1" applyAlignment="1">
      <alignment horizontal="right" vertical="center"/>
    </xf>
    <xf numFmtId="170" fontId="245" fillId="0" borderId="61" xfId="4247" applyNumberFormat="1" applyFont="1" applyFill="1" applyBorder="1" applyAlignment="1">
      <alignment vertical="center"/>
    </xf>
    <xf numFmtId="0" fontId="28" fillId="0" borderId="0" xfId="4247" applyFont="1" applyFill="1" applyBorder="1" applyAlignment="1">
      <alignment horizontal="center" vertical="center"/>
    </xf>
    <xf numFmtId="170" fontId="28" fillId="0" borderId="0" xfId="4247" applyNumberFormat="1" applyFont="1" applyFill="1" applyBorder="1" applyAlignment="1">
      <alignment horizontal="right" vertical="center"/>
    </xf>
    <xf numFmtId="170" fontId="121" fillId="0" borderId="0" xfId="4247" applyNumberFormat="1" applyFont="1"/>
    <xf numFmtId="0" fontId="32" fillId="0" borderId="0" xfId="4247" applyFont="1"/>
    <xf numFmtId="0" fontId="4" fillId="0" borderId="0" xfId="4247" applyFont="1" applyBorder="1"/>
    <xf numFmtId="2" fontId="28" fillId="0" borderId="0" xfId="4248" applyNumberFormat="1" applyFont="1" applyFill="1" applyBorder="1" applyAlignment="1">
      <alignment horizontal="center" vertical="center"/>
    </xf>
    <xf numFmtId="170" fontId="28" fillId="0" borderId="0" xfId="4248" applyNumberFormat="1" applyFont="1" applyFill="1" applyBorder="1" applyAlignment="1">
      <alignment horizontal="center" vertical="center"/>
    </xf>
    <xf numFmtId="0" fontId="28" fillId="0" borderId="0" xfId="4248" applyFont="1" applyFill="1" applyBorder="1" applyAlignment="1">
      <alignment horizontal="center" vertical="center"/>
    </xf>
    <xf numFmtId="0" fontId="128" fillId="0" borderId="0" xfId="4248" applyFill="1" applyBorder="1"/>
    <xf numFmtId="0" fontId="106" fillId="0" borderId="0" xfId="4247" applyFont="1"/>
    <xf numFmtId="170" fontId="28" fillId="0" borderId="0" xfId="4248" applyNumberFormat="1" applyFont="1" applyFill="1" applyBorder="1" applyAlignment="1">
      <alignment horizontal="right" vertical="center"/>
    </xf>
    <xf numFmtId="170" fontId="102" fillId="0" borderId="0" xfId="4248" applyNumberFormat="1" applyFont="1" applyFill="1" applyBorder="1" applyAlignment="1">
      <alignment horizontal="right"/>
    </xf>
    <xf numFmtId="0" fontId="159" fillId="0" borderId="0" xfId="4248" applyFont="1"/>
    <xf numFmtId="0" fontId="32" fillId="0" borderId="0" xfId="4247" applyFont="1" applyFill="1" applyBorder="1"/>
    <xf numFmtId="170" fontId="4" fillId="0" borderId="0" xfId="4247" applyNumberFormat="1" applyFont="1" applyFill="1"/>
    <xf numFmtId="0" fontId="121" fillId="0" borderId="0" xfId="4247" applyFont="1" applyBorder="1"/>
    <xf numFmtId="0" fontId="238" fillId="0" borderId="0" xfId="4247" applyFont="1" applyBorder="1" applyAlignment="1">
      <alignment horizontal="left" vertical="center" wrapText="1"/>
    </xf>
    <xf numFmtId="0" fontId="4" fillId="46" borderId="37" xfId="4247" applyFont="1" applyFill="1" applyBorder="1" applyAlignment="1">
      <alignment horizontal="center"/>
    </xf>
    <xf numFmtId="0" fontId="4" fillId="46" borderId="15" xfId="4247" applyFont="1" applyFill="1" applyBorder="1" applyAlignment="1">
      <alignment horizontal="center"/>
    </xf>
    <xf numFmtId="0" fontId="4" fillId="46" borderId="53" xfId="4247" applyFont="1" applyFill="1" applyBorder="1" applyAlignment="1">
      <alignment horizontal="center"/>
    </xf>
    <xf numFmtId="0" fontId="121" fillId="46" borderId="61" xfId="4248" applyFont="1" applyFill="1" applyBorder="1"/>
    <xf numFmtId="0" fontId="4" fillId="46" borderId="38" xfId="4247" applyFont="1" applyFill="1" applyBorder="1" applyAlignment="1">
      <alignment horizontal="center"/>
    </xf>
    <xf numFmtId="0" fontId="4" fillId="46" borderId="7" xfId="4247" applyFont="1" applyFill="1" applyBorder="1" applyAlignment="1">
      <alignment horizontal="center"/>
    </xf>
    <xf numFmtId="0" fontId="4" fillId="46" borderId="39" xfId="4247" applyFont="1" applyFill="1" applyBorder="1" applyAlignment="1">
      <alignment horizontal="center"/>
    </xf>
    <xf numFmtId="170" fontId="121" fillId="0" borderId="61" xfId="4248" applyNumberFormat="1" applyFont="1" applyFill="1" applyBorder="1" applyAlignment="1">
      <alignment vertical="center"/>
    </xf>
    <xf numFmtId="0" fontId="101" fillId="0" borderId="0" xfId="4247" applyFont="1"/>
    <xf numFmtId="0" fontId="32" fillId="46" borderId="61" xfId="4247" applyFont="1" applyFill="1" applyBorder="1" applyAlignment="1">
      <alignment horizontal="left" vertical="center"/>
    </xf>
    <xf numFmtId="0" fontId="106" fillId="46" borderId="61" xfId="4247" applyFont="1" applyFill="1" applyBorder="1"/>
    <xf numFmtId="0" fontId="4" fillId="0" borderId="0" xfId="4247"/>
    <xf numFmtId="0" fontId="124" fillId="0" borderId="0" xfId="4247" applyFont="1" applyFill="1" applyBorder="1" applyAlignment="1">
      <alignment horizontal="left" vertical="center"/>
    </xf>
    <xf numFmtId="170" fontId="102" fillId="0" borderId="61" xfId="2438" applyNumberFormat="1" applyFont="1" applyFill="1" applyBorder="1" applyAlignment="1">
      <alignment horizontal="right" vertical="center"/>
    </xf>
    <xf numFmtId="170" fontId="102" fillId="0" borderId="61" xfId="4247" applyNumberFormat="1" applyFont="1" applyFill="1" applyBorder="1" applyAlignment="1">
      <alignment horizontal="right" vertical="center"/>
    </xf>
    <xf numFmtId="170" fontId="121" fillId="0" borderId="61" xfId="298" applyNumberFormat="1" applyFont="1" applyFill="1" applyBorder="1" applyAlignment="1">
      <alignment horizontal="right" vertical="center"/>
    </xf>
    <xf numFmtId="170" fontId="121" fillId="0" borderId="61" xfId="4249" applyNumberFormat="1" applyFont="1" applyFill="1" applyBorder="1" applyAlignment="1">
      <alignment horizontal="right" vertical="center"/>
    </xf>
    <xf numFmtId="170" fontId="121" fillId="0" borderId="61" xfId="4250" applyNumberFormat="1" applyFont="1" applyFill="1" applyBorder="1" applyAlignment="1">
      <alignment horizontal="right" vertical="center"/>
    </xf>
    <xf numFmtId="170" fontId="121" fillId="0" borderId="61" xfId="2438" applyNumberFormat="1" applyFont="1" applyFill="1" applyBorder="1" applyAlignment="1">
      <alignment horizontal="right" vertical="center"/>
    </xf>
    <xf numFmtId="0" fontId="105" fillId="0" borderId="0" xfId="4247" applyFont="1"/>
    <xf numFmtId="0" fontId="67" fillId="0" borderId="0" xfId="4247" applyFont="1"/>
    <xf numFmtId="0" fontId="159" fillId="0" borderId="0" xfId="2438" applyFont="1"/>
    <xf numFmtId="0" fontId="153" fillId="0" borderId="0" xfId="4247" applyFont="1"/>
    <xf numFmtId="0" fontId="102" fillId="0" borderId="0" xfId="4247" applyFont="1"/>
    <xf numFmtId="0" fontId="4" fillId="0" borderId="0" xfId="4247" applyFill="1"/>
    <xf numFmtId="0" fontId="154" fillId="46" borderId="0" xfId="4247" applyFont="1" applyFill="1"/>
    <xf numFmtId="0" fontId="4" fillId="46" borderId="0" xfId="4247" applyFill="1"/>
    <xf numFmtId="0" fontId="59" fillId="0" borderId="0" xfId="4247" applyFont="1" applyAlignment="1">
      <alignment vertical="center"/>
    </xf>
    <xf numFmtId="0" fontId="29" fillId="0" borderId="0" xfId="4247" applyFont="1" applyAlignment="1">
      <alignment vertical="top"/>
    </xf>
    <xf numFmtId="0" fontId="29" fillId="0" borderId="0" xfId="4247" applyFont="1" applyAlignment="1">
      <alignment horizontal="justify" vertical="top"/>
    </xf>
    <xf numFmtId="0" fontId="153" fillId="0" borderId="61" xfId="4247" applyFont="1" applyBorder="1"/>
    <xf numFmtId="0" fontId="28" fillId="48" borderId="61" xfId="4247" applyFont="1" applyFill="1" applyBorder="1" applyAlignment="1">
      <alignment horizontal="center" vertical="center"/>
    </xf>
    <xf numFmtId="0" fontId="28" fillId="0" borderId="61" xfId="4247" applyFont="1" applyBorder="1"/>
    <xf numFmtId="0" fontId="28" fillId="98" borderId="61" xfId="4247" applyFont="1" applyFill="1" applyBorder="1" applyAlignment="1">
      <alignment horizontal="center"/>
    </xf>
    <xf numFmtId="0" fontId="28" fillId="46" borderId="61" xfId="4247" applyFont="1" applyFill="1" applyBorder="1" applyAlignment="1">
      <alignment horizontal="center"/>
    </xf>
    <xf numFmtId="0" fontId="28" fillId="98" borderId="61" xfId="4247" applyFont="1" applyFill="1" applyBorder="1" applyAlignment="1">
      <alignment horizontal="center" vertical="top"/>
    </xf>
    <xf numFmtId="0" fontId="121" fillId="48" borderId="61" xfId="4247" applyFont="1" applyFill="1" applyBorder="1"/>
    <xf numFmtId="0" fontId="28" fillId="98" borderId="61" xfId="4247" applyNumberFormat="1" applyFont="1" applyFill="1" applyBorder="1" applyAlignment="1">
      <alignment horizontal="center" vertical="center"/>
    </xf>
    <xf numFmtId="0" fontId="28" fillId="98" borderId="61" xfId="4247" applyFont="1" applyFill="1" applyBorder="1" applyAlignment="1">
      <alignment horizontal="center" vertical="center"/>
    </xf>
    <xf numFmtId="0" fontId="28" fillId="46" borderId="61" xfId="4247" applyFont="1" applyFill="1" applyBorder="1" applyAlignment="1">
      <alignment horizontal="center" vertical="center"/>
    </xf>
    <xf numFmtId="0" fontId="28" fillId="0" borderId="61" xfId="4247" applyFont="1" applyFill="1" applyBorder="1"/>
    <xf numFmtId="2" fontId="28" fillId="0" borderId="61" xfId="4247" applyNumberFormat="1" applyFont="1" applyFill="1" applyBorder="1"/>
    <xf numFmtId="2" fontId="28" fillId="0" borderId="61" xfId="4247" applyNumberFormat="1" applyFont="1" applyFill="1" applyBorder="1" applyAlignment="1">
      <alignment vertical="top"/>
    </xf>
    <xf numFmtId="170" fontId="102" fillId="0" borderId="61" xfId="4247" applyNumberFormat="1" applyFont="1" applyFill="1" applyBorder="1"/>
    <xf numFmtId="0" fontId="102" fillId="0" borderId="61" xfId="4247" applyNumberFormat="1" applyFont="1" applyFill="1" applyBorder="1"/>
    <xf numFmtId="170" fontId="102" fillId="0" borderId="61" xfId="4249" applyNumberFormat="1" applyFont="1" applyFill="1" applyBorder="1"/>
    <xf numFmtId="193" fontId="241" fillId="0" borderId="0" xfId="4249" applyNumberFormat="1" applyFont="1" applyFill="1" applyBorder="1"/>
    <xf numFmtId="170" fontId="102" fillId="0" borderId="61" xfId="4247" applyNumberFormat="1" applyFont="1" applyFill="1" applyBorder="1" applyAlignment="1">
      <alignment horizontal="right"/>
    </xf>
    <xf numFmtId="2" fontId="242" fillId="0" borderId="5" xfId="4247" applyNumberFormat="1" applyFont="1" applyFill="1" applyBorder="1" applyAlignment="1">
      <alignment vertical="top"/>
    </xf>
    <xf numFmtId="0" fontId="4" fillId="0" borderId="61" xfId="4247" applyNumberFormat="1" applyFont="1" applyFill="1" applyBorder="1"/>
    <xf numFmtId="0" fontId="4" fillId="0" borderId="61" xfId="4247" applyFont="1" applyFill="1" applyBorder="1"/>
    <xf numFmtId="170" fontId="121" fillId="0" borderId="61" xfId="4247" applyNumberFormat="1" applyFont="1" applyFill="1" applyBorder="1"/>
    <xf numFmtId="0" fontId="28" fillId="0" borderId="0" xfId="4247" applyFont="1"/>
    <xf numFmtId="170" fontId="28" fillId="0" borderId="61" xfId="4247" applyNumberFormat="1" applyFont="1" applyFill="1" applyBorder="1"/>
    <xf numFmtId="170" fontId="243" fillId="0" borderId="61" xfId="4247" applyNumberFormat="1" applyFont="1" applyFill="1" applyBorder="1"/>
    <xf numFmtId="170" fontId="241" fillId="0" borderId="61" xfId="4247" applyNumberFormat="1" applyFont="1" applyFill="1" applyBorder="1"/>
    <xf numFmtId="170" fontId="241" fillId="0" borderId="61" xfId="4247" applyNumberFormat="1" applyFont="1" applyFill="1" applyBorder="1" applyAlignment="1"/>
    <xf numFmtId="0" fontId="117" fillId="0" borderId="0" xfId="4247" applyFont="1"/>
    <xf numFmtId="0" fontId="244" fillId="0" borderId="0" xfId="4247" applyFont="1"/>
    <xf numFmtId="0" fontId="155" fillId="0" borderId="0" xfId="4247" applyFont="1" applyFill="1"/>
    <xf numFmtId="0" fontId="155" fillId="0" borderId="0" xfId="4247" applyFont="1"/>
    <xf numFmtId="0" fontId="4" fillId="0" borderId="61" xfId="4247" applyBorder="1"/>
    <xf numFmtId="0" fontId="128" fillId="0" borderId="0" xfId="2438"/>
    <xf numFmtId="0" fontId="149" fillId="0" borderId="0" xfId="4247" applyFont="1"/>
    <xf numFmtId="0" fontId="121" fillId="0" borderId="61" xfId="4247" applyFont="1" applyBorder="1"/>
    <xf numFmtId="49" fontId="28" fillId="0" borderId="61" xfId="4247" applyNumberFormat="1" applyFont="1" applyFill="1" applyBorder="1"/>
    <xf numFmtId="0" fontId="28" fillId="0" borderId="0" xfId="4247" applyNumberFormat="1" applyFont="1" applyFill="1" applyBorder="1"/>
    <xf numFmtId="2" fontId="106" fillId="0" borderId="0" xfId="4247" applyNumberFormat="1" applyFont="1"/>
    <xf numFmtId="170" fontId="4" fillId="0" borderId="0" xfId="4247" applyNumberFormat="1"/>
    <xf numFmtId="0" fontId="121" fillId="0" borderId="0" xfId="4247" applyFont="1"/>
    <xf numFmtId="0" fontId="4" fillId="0" borderId="0" xfId="4247" applyNumberFormat="1" applyBorder="1"/>
    <xf numFmtId="0" fontId="4" fillId="0" borderId="61" xfId="4247" applyFill="1" applyBorder="1"/>
    <xf numFmtId="1" fontId="121" fillId="0" borderId="0" xfId="4247" applyNumberFormat="1" applyFont="1"/>
    <xf numFmtId="2" fontId="121" fillId="0" borderId="0" xfId="4247" applyNumberFormat="1" applyFont="1"/>
    <xf numFmtId="2" fontId="4" fillId="0" borderId="0" xfId="4247" applyNumberFormat="1"/>
    <xf numFmtId="0" fontId="4" fillId="0" borderId="0" xfId="4251"/>
    <xf numFmtId="0" fontId="4" fillId="0" borderId="0" xfId="4251" applyFill="1"/>
    <xf numFmtId="0" fontId="4" fillId="48" borderId="61" xfId="4251" applyFill="1" applyBorder="1"/>
    <xf numFmtId="0" fontId="28" fillId="48" borderId="61" xfId="4251" applyFont="1" applyFill="1" applyBorder="1" applyAlignment="1">
      <alignment horizontal="center" vertical="center"/>
    </xf>
    <xf numFmtId="0" fontId="28" fillId="0" borderId="61" xfId="4251" applyFont="1" applyFill="1" applyBorder="1" applyAlignment="1">
      <alignment horizontal="center" vertical="center"/>
    </xf>
    <xf numFmtId="0" fontId="106" fillId="0" borderId="0" xfId="4251" applyFont="1"/>
    <xf numFmtId="0" fontId="28" fillId="0" borderId="61" xfId="4251" applyFont="1" applyFill="1" applyBorder="1" applyAlignment="1">
      <alignment horizontal="left" vertical="center"/>
    </xf>
    <xf numFmtId="170" fontId="102" fillId="0" borderId="61" xfId="4251" applyNumberFormat="1" applyFont="1" applyFill="1" applyBorder="1" applyAlignment="1">
      <alignment horizontal="right" vertical="center"/>
    </xf>
    <xf numFmtId="170" fontId="4" fillId="0" borderId="0" xfId="4251" applyNumberFormat="1"/>
    <xf numFmtId="0" fontId="4" fillId="0" borderId="61" xfId="4251" applyFill="1" applyBorder="1"/>
    <xf numFmtId="0" fontId="106" fillId="0" borderId="0" xfId="4251" applyFont="1" applyFill="1"/>
    <xf numFmtId="0" fontId="159" fillId="0" borderId="0" xfId="2438" applyFont="1" applyFill="1"/>
    <xf numFmtId="0" fontId="129" fillId="51" borderId="0" xfId="4251" applyFont="1" applyFill="1"/>
    <xf numFmtId="0" fontId="108" fillId="0" borderId="0" xfId="4251" applyFont="1"/>
    <xf numFmtId="0" fontId="108" fillId="0" borderId="0" xfId="4251" applyFont="1" applyFill="1"/>
    <xf numFmtId="0" fontId="4" fillId="0" borderId="0" xfId="4251" applyBorder="1"/>
    <xf numFmtId="170" fontId="4" fillId="0" borderId="0" xfId="4251" applyNumberFormat="1" applyBorder="1"/>
    <xf numFmtId="0" fontId="28" fillId="98" borderId="0" xfId="4251" applyFont="1" applyFill="1" applyBorder="1" applyAlignment="1">
      <alignment horizontal="center" vertical="center" wrapText="1"/>
    </xf>
    <xf numFmtId="49" fontId="121" fillId="48" borderId="61" xfId="4251" applyNumberFormat="1" applyFont="1" applyFill="1" applyBorder="1" applyAlignment="1"/>
    <xf numFmtId="0" fontId="28" fillId="0" borderId="61" xfId="4251" applyFont="1" applyBorder="1" applyAlignment="1">
      <alignment horizontal="left" vertical="center"/>
    </xf>
    <xf numFmtId="2" fontId="121" fillId="0" borderId="61" xfId="4251" applyNumberFormat="1" applyFont="1" applyFill="1" applyBorder="1"/>
    <xf numFmtId="1" fontId="121" fillId="0" borderId="61" xfId="4251" applyNumberFormat="1" applyFont="1" applyFill="1" applyBorder="1"/>
    <xf numFmtId="170" fontId="121" fillId="0" borderId="0" xfId="4251" applyNumberFormat="1" applyFont="1"/>
    <xf numFmtId="170" fontId="121" fillId="0" borderId="0" xfId="4251" applyNumberFormat="1" applyFont="1" applyFill="1"/>
    <xf numFmtId="170" fontId="121" fillId="0" borderId="61" xfId="4251" applyNumberFormat="1" applyFont="1" applyFill="1" applyBorder="1" applyAlignment="1">
      <alignment horizontal="right" vertical="center"/>
    </xf>
    <xf numFmtId="0" fontId="32" fillId="0" borderId="0" xfId="4251" applyFont="1"/>
    <xf numFmtId="0" fontId="4" fillId="0" borderId="0" xfId="4251" applyAlignment="1">
      <alignment horizontal="left" vertical="center"/>
    </xf>
    <xf numFmtId="170" fontId="157" fillId="0" borderId="0" xfId="4251" applyNumberFormat="1" applyFont="1"/>
    <xf numFmtId="0" fontId="244" fillId="0" borderId="0" xfId="4251" applyFont="1"/>
    <xf numFmtId="170" fontId="4" fillId="0" borderId="0" xfId="4247" applyNumberFormat="1" applyFont="1"/>
    <xf numFmtId="170" fontId="28" fillId="0" borderId="0" xfId="298" applyNumberFormat="1" applyFont="1" applyFill="1" applyBorder="1" applyAlignment="1">
      <alignment horizontal="right" vertical="center"/>
    </xf>
    <xf numFmtId="0" fontId="28" fillId="0" borderId="61" xfId="0" applyFont="1" applyFill="1" applyBorder="1"/>
    <xf numFmtId="1" fontId="27" fillId="0" borderId="61" xfId="4235" applyNumberFormat="1" applyFont="1" applyFill="1" applyBorder="1" applyAlignment="1">
      <alignment horizontal="right" vertical="center"/>
    </xf>
    <xf numFmtId="1" fontId="27" fillId="0" borderId="61" xfId="4235" applyNumberFormat="1" applyFont="1" applyFill="1" applyBorder="1"/>
    <xf numFmtId="0" fontId="28" fillId="46" borderId="61" xfId="298" applyFont="1" applyFill="1" applyBorder="1" applyAlignment="1">
      <alignment horizontal="left" vertical="center"/>
    </xf>
    <xf numFmtId="0" fontId="32" fillId="46" borderId="61" xfId="298" applyFont="1" applyFill="1" applyBorder="1" applyAlignment="1">
      <alignment horizontal="right" vertical="center"/>
    </xf>
    <xf numFmtId="0" fontId="0" fillId="46" borderId="61" xfId="0" applyFill="1" applyBorder="1"/>
    <xf numFmtId="0" fontId="28" fillId="46" borderId="61" xfId="298" applyFont="1" applyFill="1" applyBorder="1" applyAlignment="1">
      <alignment horizontal="right" vertical="center"/>
    </xf>
    <xf numFmtId="0" fontId="102" fillId="46" borderId="61" xfId="0" applyFont="1" applyFill="1" applyBorder="1"/>
    <xf numFmtId="0" fontId="28" fillId="0" borderId="61" xfId="298" applyFont="1" applyBorder="1" applyAlignment="1">
      <alignment horizontal="left"/>
    </xf>
    <xf numFmtId="1" fontId="28" fillId="0" borderId="61" xfId="298" applyNumberFormat="1" applyFont="1" applyBorder="1" applyAlignment="1">
      <alignment horizontal="right" vertical="center"/>
    </xf>
    <xf numFmtId="0" fontId="28" fillId="0" borderId="61" xfId="298" applyFont="1" applyBorder="1" applyAlignment="1">
      <alignment horizontal="right" vertical="center"/>
    </xf>
    <xf numFmtId="0" fontId="0" fillId="0" borderId="61" xfId="0" applyBorder="1"/>
    <xf numFmtId="0" fontId="102" fillId="0" borderId="61" xfId="0" applyFont="1" applyBorder="1"/>
    <xf numFmtId="0" fontId="28" fillId="47" borderId="61" xfId="298" applyFont="1" applyFill="1" applyBorder="1" applyAlignment="1">
      <alignment horizontal="left" vertical="center"/>
    </xf>
    <xf numFmtId="1" fontId="102" fillId="47" borderId="61" xfId="0" applyNumberFormat="1" applyFont="1" applyFill="1" applyBorder="1" applyAlignment="1">
      <alignment horizontal="right" vertical="center"/>
    </xf>
    <xf numFmtId="1" fontId="102" fillId="47" borderId="61" xfId="0" applyNumberFormat="1" applyFont="1" applyFill="1" applyBorder="1" applyAlignment="1">
      <alignment horizontal="right" vertical="center" wrapText="1"/>
    </xf>
    <xf numFmtId="0" fontId="102" fillId="47" borderId="61" xfId="298" applyFont="1" applyFill="1" applyBorder="1" applyAlignment="1">
      <alignment horizontal="left" vertical="center"/>
    </xf>
    <xf numFmtId="0" fontId="28" fillId="0" borderId="61" xfId="298" applyFont="1" applyFill="1" applyBorder="1" applyAlignment="1">
      <alignment horizontal="left" vertical="center"/>
    </xf>
    <xf numFmtId="1" fontId="102" fillId="0" borderId="61" xfId="0" applyNumberFormat="1" applyFont="1" applyFill="1" applyBorder="1" applyAlignment="1">
      <alignment horizontal="right" vertical="center"/>
    </xf>
    <xf numFmtId="1" fontId="102" fillId="0" borderId="61" xfId="0" applyNumberFormat="1" applyFont="1" applyFill="1" applyBorder="1" applyAlignment="1">
      <alignment horizontal="right" vertical="center" wrapText="1"/>
    </xf>
    <xf numFmtId="1" fontId="102" fillId="47" borderId="61" xfId="298" applyNumberFormat="1" applyFont="1" applyFill="1" applyBorder="1" applyAlignment="1">
      <alignment horizontal="right" vertical="center"/>
    </xf>
    <xf numFmtId="1" fontId="102" fillId="0" borderId="61" xfId="298" applyNumberFormat="1" applyFont="1" applyFill="1" applyBorder="1" applyAlignment="1">
      <alignment horizontal="right" vertical="center"/>
    </xf>
    <xf numFmtId="1" fontId="130" fillId="0" borderId="61" xfId="298" applyNumberFormat="1" applyFont="1" applyFill="1" applyBorder="1" applyAlignment="1">
      <alignment horizontal="right" vertical="center"/>
    </xf>
    <xf numFmtId="1" fontId="102" fillId="47" borderId="61" xfId="2312" applyNumberFormat="1" applyFont="1" applyFill="1" applyBorder="1" applyAlignment="1">
      <alignment horizontal="right" vertical="center"/>
    </xf>
    <xf numFmtId="1" fontId="102" fillId="0" borderId="61" xfId="2312" applyNumberFormat="1" applyFont="1" applyFill="1" applyBorder="1" applyAlignment="1">
      <alignment horizontal="right" vertical="center"/>
    </xf>
    <xf numFmtId="0" fontId="102" fillId="0" borderId="61" xfId="298" applyFont="1" applyFill="1" applyBorder="1" applyAlignment="1">
      <alignment horizontal="left" vertical="center"/>
    </xf>
    <xf numFmtId="1" fontId="117" fillId="0" borderId="61" xfId="0" applyNumberFormat="1" applyFont="1" applyFill="1" applyBorder="1" applyAlignment="1">
      <alignment horizontal="right" vertical="center"/>
    </xf>
    <xf numFmtId="1" fontId="102" fillId="0" borderId="61" xfId="0" applyNumberFormat="1" applyFont="1" applyFill="1" applyBorder="1"/>
    <xf numFmtId="1" fontId="28" fillId="0" borderId="61" xfId="298" applyNumberFormat="1" applyFont="1" applyFill="1" applyBorder="1" applyAlignment="1">
      <alignment horizontal="right" vertical="center"/>
    </xf>
    <xf numFmtId="1" fontId="102" fillId="0" borderId="61" xfId="298" applyNumberFormat="1" applyFont="1" applyFill="1" applyBorder="1" applyAlignment="1">
      <alignment horizontal="right"/>
    </xf>
    <xf numFmtId="0" fontId="102" fillId="0" borderId="61" xfId="298" applyFont="1" applyFill="1" applyBorder="1"/>
    <xf numFmtId="0" fontId="102" fillId="0" borderId="61" xfId="0" applyFont="1" applyFill="1" applyBorder="1"/>
    <xf numFmtId="1" fontId="28" fillId="0" borderId="61" xfId="298" applyNumberFormat="1" applyFont="1" applyFill="1" applyBorder="1" applyAlignment="1">
      <alignment horizontal="right"/>
    </xf>
    <xf numFmtId="1" fontId="102" fillId="0" borderId="61" xfId="0" applyNumberFormat="1" applyFont="1" applyBorder="1"/>
    <xf numFmtId="0" fontId="98" fillId="46" borderId="61" xfId="0" applyFont="1" applyFill="1" applyBorder="1"/>
    <xf numFmtId="0" fontId="102" fillId="46" borderId="61" xfId="0" applyFont="1" applyFill="1" applyBorder="1" applyAlignment="1">
      <alignment horizontal="center" vertical="center" wrapText="1"/>
    </xf>
    <xf numFmtId="1" fontId="130" fillId="47" borderId="61" xfId="298" applyNumberFormat="1" applyFont="1" applyFill="1" applyBorder="1" applyAlignment="1">
      <alignment horizontal="right" vertical="center"/>
    </xf>
    <xf numFmtId="0" fontId="102" fillId="47" borderId="61" xfId="298" applyFont="1" applyFill="1" applyBorder="1"/>
    <xf numFmtId="0" fontId="102" fillId="0" borderId="61" xfId="0" applyFont="1" applyBorder="1" applyAlignment="1">
      <alignment horizontal="center" vertical="center" wrapText="1"/>
    </xf>
    <xf numFmtId="0" fontId="128" fillId="46" borderId="61" xfId="0" applyFont="1" applyFill="1" applyBorder="1"/>
    <xf numFmtId="2" fontId="28" fillId="0" borderId="61" xfId="298" applyNumberFormat="1" applyFont="1" applyBorder="1" applyAlignment="1">
      <alignment horizontal="right" vertical="center"/>
    </xf>
    <xf numFmtId="0" fontId="128" fillId="0" borderId="61" xfId="0" applyFont="1" applyBorder="1"/>
    <xf numFmtId="1" fontId="117" fillId="47" borderId="61" xfId="0" applyNumberFormat="1" applyFont="1" applyFill="1" applyBorder="1" applyAlignment="1">
      <alignment horizontal="right" vertical="center"/>
    </xf>
    <xf numFmtId="1" fontId="117" fillId="47" borderId="61" xfId="0" applyNumberFormat="1" applyFont="1" applyFill="1" applyBorder="1" applyAlignment="1">
      <alignment horizontal="right" vertical="center" wrapText="1"/>
    </xf>
    <xf numFmtId="1" fontId="28" fillId="47" borderId="61" xfId="298" applyNumberFormat="1" applyFont="1" applyFill="1" applyBorder="1" applyAlignment="1">
      <alignment horizontal="right" vertical="center"/>
    </xf>
    <xf numFmtId="1" fontId="102" fillId="47" borderId="61" xfId="2312" applyNumberFormat="1" applyFont="1" applyFill="1" applyBorder="1" applyAlignment="1">
      <alignment horizontal="right" vertical="center" wrapText="1"/>
    </xf>
    <xf numFmtId="1" fontId="102" fillId="0" borderId="61" xfId="2312" applyNumberFormat="1" applyFont="1" applyFill="1" applyBorder="1" applyAlignment="1">
      <alignment horizontal="right" vertical="center" wrapText="1"/>
    </xf>
    <xf numFmtId="0" fontId="102" fillId="0" borderId="61" xfId="0" applyFont="1" applyFill="1" applyBorder="1" applyAlignment="1">
      <alignment horizontal="right"/>
    </xf>
    <xf numFmtId="0" fontId="28" fillId="47" borderId="61" xfId="298" applyFont="1" applyFill="1" applyBorder="1"/>
    <xf numFmtId="1" fontId="28" fillId="47" borderId="61" xfId="298" applyNumberFormat="1" applyFont="1" applyFill="1" applyBorder="1" applyAlignment="1">
      <alignment horizontal="right"/>
    </xf>
    <xf numFmtId="0" fontId="28" fillId="47" borderId="61" xfId="298" applyFont="1" applyFill="1" applyBorder="1" applyAlignment="1">
      <alignment horizontal="left"/>
    </xf>
    <xf numFmtId="1" fontId="28" fillId="47" borderId="61" xfId="298" applyNumberFormat="1" applyFont="1" applyFill="1" applyBorder="1" applyAlignment="1">
      <alignment vertical="center"/>
    </xf>
    <xf numFmtId="1" fontId="102" fillId="47" borderId="61" xfId="0" applyNumberFormat="1" applyFont="1" applyFill="1" applyBorder="1" applyAlignment="1">
      <alignment horizontal="center" vertical="center"/>
    </xf>
    <xf numFmtId="1" fontId="102" fillId="47" borderId="61" xfId="0" applyNumberFormat="1" applyFont="1" applyFill="1" applyBorder="1" applyAlignment="1">
      <alignment horizontal="center" vertical="center" wrapText="1"/>
    </xf>
    <xf numFmtId="1" fontId="102" fillId="0" borderId="61" xfId="0" applyNumberFormat="1" applyFont="1" applyFill="1" applyBorder="1" applyAlignment="1">
      <alignment horizontal="center" vertical="center"/>
    </xf>
    <xf numFmtId="1" fontId="102" fillId="0" borderId="61" xfId="0" applyNumberFormat="1" applyFont="1" applyFill="1" applyBorder="1" applyAlignment="1">
      <alignment horizontal="center" vertical="center" wrapText="1"/>
    </xf>
    <xf numFmtId="1" fontId="102" fillId="0" borderId="61" xfId="0" applyNumberFormat="1" applyFont="1" applyFill="1" applyBorder="1" applyAlignment="1">
      <alignment vertical="center"/>
    </xf>
    <xf numFmtId="1" fontId="102" fillId="0" borderId="61" xfId="0" applyNumberFormat="1" applyFont="1" applyFill="1" applyBorder="1" applyAlignment="1">
      <alignment vertical="center" wrapText="1"/>
    </xf>
    <xf numFmtId="1" fontId="102" fillId="47" borderId="61" xfId="298" applyNumberFormat="1" applyFont="1" applyFill="1" applyBorder="1" applyAlignment="1">
      <alignment horizontal="center" vertical="center"/>
    </xf>
    <xf numFmtId="1" fontId="102" fillId="0" borderId="61" xfId="298" applyNumberFormat="1" applyFont="1" applyFill="1" applyBorder="1" applyAlignment="1">
      <alignment horizontal="center" vertical="center"/>
    </xf>
    <xf numFmtId="1" fontId="102" fillId="0" borderId="61" xfId="298" applyNumberFormat="1" applyFont="1" applyFill="1" applyBorder="1" applyAlignment="1">
      <alignment vertical="center"/>
    </xf>
    <xf numFmtId="1" fontId="102" fillId="0" borderId="61" xfId="298" applyNumberFormat="1" applyFont="1" applyFill="1" applyBorder="1" applyAlignment="1"/>
    <xf numFmtId="1" fontId="105" fillId="47" borderId="61" xfId="0" applyNumberFormat="1" applyFont="1" applyFill="1" applyBorder="1" applyAlignment="1">
      <alignment horizontal="center" vertical="center"/>
    </xf>
    <xf numFmtId="1" fontId="105" fillId="47" borderId="61" xfId="0" applyNumberFormat="1" applyFont="1" applyFill="1" applyBorder="1" applyAlignment="1">
      <alignment horizontal="center" vertical="center" wrapText="1"/>
    </xf>
    <xf numFmtId="0" fontId="102" fillId="0" borderId="61" xfId="298" applyFont="1" applyBorder="1" applyAlignment="1">
      <alignment horizontal="left" vertical="center"/>
    </xf>
    <xf numFmtId="1" fontId="102" fillId="47" borderId="61" xfId="298" applyNumberFormat="1" applyFont="1" applyFill="1" applyBorder="1" applyAlignment="1">
      <alignment horizontal="center"/>
    </xf>
    <xf numFmtId="1" fontId="102" fillId="0" borderId="61" xfId="0" applyNumberFormat="1" applyFont="1" applyFill="1" applyBorder="1" applyAlignment="1">
      <alignment horizontal="center"/>
    </xf>
    <xf numFmtId="1" fontId="102" fillId="0" borderId="61" xfId="298" applyNumberFormat="1" applyFont="1" applyFill="1" applyBorder="1" applyAlignment="1">
      <alignment horizontal="center"/>
    </xf>
    <xf numFmtId="1" fontId="102" fillId="0" borderId="61" xfId="0" applyNumberFormat="1" applyFont="1" applyBorder="1" applyAlignment="1">
      <alignment horizontal="center"/>
    </xf>
    <xf numFmtId="1" fontId="83" fillId="0" borderId="0" xfId="225" applyNumberFormat="1" applyFill="1"/>
    <xf numFmtId="0" fontId="4" fillId="0" borderId="0" xfId="225" applyFont="1"/>
    <xf numFmtId="1" fontId="71" fillId="0" borderId="0" xfId="225" applyNumberFormat="1" applyFont="1"/>
    <xf numFmtId="0" fontId="32" fillId="0" borderId="0" xfId="298" applyFont="1" applyBorder="1" applyAlignment="1">
      <alignment horizontal="left" vertical="center"/>
    </xf>
    <xf numFmtId="0" fontId="240" fillId="0" borderId="0" xfId="298" applyFont="1" applyAlignment="1">
      <alignment horizontal="left" vertical="center" wrapText="1"/>
    </xf>
    <xf numFmtId="0" fontId="3" fillId="0" borderId="0" xfId="4253"/>
    <xf numFmtId="0" fontId="29" fillId="0" borderId="7" xfId="4253" applyFont="1" applyBorder="1" applyAlignment="1">
      <alignment horizontal="left" vertical="top" wrapText="1"/>
    </xf>
    <xf numFmtId="0" fontId="29" fillId="0" borderId="7" xfId="4253" applyFont="1" applyFill="1" applyBorder="1" applyAlignment="1">
      <alignment horizontal="left" vertical="top" wrapText="1"/>
    </xf>
    <xf numFmtId="0" fontId="3" fillId="0" borderId="0" xfId="4253" applyFill="1"/>
    <xf numFmtId="0" fontId="121" fillId="48" borderId="61" xfId="4253" applyFont="1" applyFill="1" applyBorder="1"/>
    <xf numFmtId="0" fontId="28" fillId="48" borderId="0" xfId="4253" applyFont="1" applyFill="1" applyBorder="1" applyAlignment="1">
      <alignment horizontal="center" vertical="center"/>
    </xf>
    <xf numFmtId="0" fontId="3" fillId="48" borderId="61" xfId="4253" applyFill="1" applyBorder="1"/>
    <xf numFmtId="0" fontId="28" fillId="48" borderId="61" xfId="4253" applyFont="1" applyFill="1" applyBorder="1" applyAlignment="1">
      <alignment horizontal="center" vertical="center"/>
    </xf>
    <xf numFmtId="0" fontId="28" fillId="48" borderId="61" xfId="4253" applyNumberFormat="1" applyFont="1" applyFill="1" applyBorder="1" applyAlignment="1">
      <alignment horizontal="center" vertical="center"/>
    </xf>
    <xf numFmtId="0" fontId="121" fillId="0" borderId="0" xfId="4253" applyFont="1" applyFill="1" applyBorder="1"/>
    <xf numFmtId="0" fontId="121" fillId="48" borderId="61" xfId="4253" applyFont="1" applyFill="1" applyBorder="1" applyAlignment="1">
      <alignment horizontal="center" vertical="center"/>
    </xf>
    <xf numFmtId="0" fontId="167" fillId="0" borderId="0" xfId="4253" applyFont="1"/>
    <xf numFmtId="0" fontId="28" fillId="0" borderId="61" xfId="4253" applyFont="1" applyBorder="1" applyAlignment="1">
      <alignment horizontal="center" vertical="center"/>
    </xf>
    <xf numFmtId="0" fontId="28" fillId="0" borderId="61" xfId="4253" applyFont="1" applyFill="1" applyBorder="1" applyAlignment="1">
      <alignment horizontal="center" vertical="center"/>
    </xf>
    <xf numFmtId="0" fontId="3" fillId="0" borderId="61" xfId="4253" applyBorder="1" applyAlignment="1">
      <alignment horizontal="center" vertical="center"/>
    </xf>
    <xf numFmtId="0" fontId="3" fillId="0" borderId="0" xfId="4253" applyFill="1" applyBorder="1"/>
    <xf numFmtId="0" fontId="3" fillId="0" borderId="61" xfId="4253" applyBorder="1"/>
    <xf numFmtId="0" fontId="102" fillId="0" borderId="61" xfId="4253" applyFont="1" applyFill="1" applyBorder="1" applyAlignment="1">
      <alignment horizontal="center" vertical="center"/>
    </xf>
    <xf numFmtId="0" fontId="106" fillId="0" borderId="0" xfId="4253" applyFont="1"/>
    <xf numFmtId="170" fontId="102" fillId="0" borderId="61" xfId="4253" applyNumberFormat="1" applyFont="1" applyFill="1" applyBorder="1" applyAlignment="1">
      <alignment horizontal="center" vertical="center"/>
    </xf>
    <xf numFmtId="170" fontId="102" fillId="0" borderId="0" xfId="4253" applyNumberFormat="1" applyFont="1" applyFill="1" applyBorder="1"/>
    <xf numFmtId="0" fontId="102" fillId="0" borderId="61" xfId="4253" applyFont="1" applyFill="1" applyBorder="1" applyAlignment="1">
      <alignment horizontal="left" vertical="center"/>
    </xf>
    <xf numFmtId="170" fontId="102" fillId="0" borderId="0" xfId="4253" applyNumberFormat="1" applyFont="1" applyFill="1" applyBorder="1" applyAlignment="1">
      <alignment horizontal="center"/>
    </xf>
    <xf numFmtId="170" fontId="28" fillId="0" borderId="0" xfId="4253" applyNumberFormat="1" applyFont="1" applyFill="1" applyBorder="1" applyAlignment="1">
      <alignment horizontal="center" vertical="center"/>
    </xf>
    <xf numFmtId="170" fontId="102" fillId="0" borderId="61" xfId="4254" applyNumberFormat="1" applyFont="1" applyFill="1" applyBorder="1" applyAlignment="1">
      <alignment horizontal="center" vertical="center"/>
    </xf>
    <xf numFmtId="170" fontId="103" fillId="0" borderId="0" xfId="4254" applyNumberFormat="1" applyFont="1" applyFill="1" applyBorder="1" applyAlignment="1">
      <alignment horizontal="center" vertical="center"/>
    </xf>
    <xf numFmtId="170" fontId="3" fillId="0" borderId="0" xfId="4253" applyNumberFormat="1"/>
    <xf numFmtId="170" fontId="103" fillId="0" borderId="0" xfId="4253" applyNumberFormat="1" applyFont="1" applyFill="1" applyBorder="1"/>
    <xf numFmtId="170" fontId="241" fillId="0" borderId="0" xfId="4253" applyNumberFormat="1" applyFont="1" applyFill="1" applyBorder="1" applyAlignment="1">
      <alignment horizontal="center" vertical="center"/>
    </xf>
    <xf numFmtId="170" fontId="103" fillId="0" borderId="0" xfId="4253" applyNumberFormat="1" applyFont="1" applyFill="1" applyBorder="1" applyAlignment="1">
      <alignment horizontal="center" vertical="center"/>
    </xf>
    <xf numFmtId="170" fontId="103" fillId="0" borderId="0" xfId="4253" applyNumberFormat="1" applyFont="1" applyFill="1" applyBorder="1" applyAlignment="1">
      <alignment horizontal="center"/>
    </xf>
    <xf numFmtId="170" fontId="103" fillId="0" borderId="0" xfId="4253" applyNumberFormat="1" applyFont="1" applyFill="1" applyBorder="1" applyAlignment="1">
      <alignment horizontal="right"/>
    </xf>
    <xf numFmtId="0" fontId="121" fillId="0" borderId="61" xfId="4253" applyFont="1" applyFill="1" applyBorder="1" applyAlignment="1">
      <alignment horizontal="left"/>
    </xf>
    <xf numFmtId="0" fontId="121" fillId="0" borderId="61" xfId="4253" applyFont="1" applyFill="1" applyBorder="1" applyAlignment="1">
      <alignment horizontal="center" vertical="center"/>
    </xf>
    <xf numFmtId="0" fontId="3" fillId="0" borderId="61" xfId="4253" applyFill="1" applyBorder="1" applyAlignment="1">
      <alignment horizontal="left"/>
    </xf>
    <xf numFmtId="0" fontId="3" fillId="0" borderId="61" xfId="4253" applyFill="1" applyBorder="1" applyAlignment="1">
      <alignment horizontal="center" vertical="center"/>
    </xf>
    <xf numFmtId="0" fontId="106" fillId="0" borderId="0" xfId="4253" applyFont="1" applyFill="1"/>
    <xf numFmtId="170" fontId="102" fillId="0" borderId="0" xfId="4253" applyNumberFormat="1" applyFont="1" applyFill="1" applyBorder="1" applyAlignment="1">
      <alignment horizontal="center" vertical="center"/>
    </xf>
    <xf numFmtId="170" fontId="102" fillId="0" borderId="0" xfId="4253" applyNumberFormat="1" applyFont="1" applyFill="1"/>
    <xf numFmtId="0" fontId="32" fillId="0" borderId="0" xfId="4253" applyFont="1" applyFill="1"/>
    <xf numFmtId="0" fontId="244" fillId="0" borderId="0" xfId="4253" applyFont="1" applyFill="1"/>
    <xf numFmtId="0" fontId="155" fillId="0" borderId="0" xfId="4253" applyFont="1" applyFill="1"/>
    <xf numFmtId="0" fontId="106" fillId="0" borderId="0" xfId="2438" applyFont="1"/>
    <xf numFmtId="0" fontId="249" fillId="0" borderId="0" xfId="4253" applyFont="1" applyFill="1"/>
    <xf numFmtId="0" fontId="105" fillId="0" borderId="0" xfId="4253" applyFont="1" applyFill="1"/>
    <xf numFmtId="0" fontId="32" fillId="0" borderId="0" xfId="298" applyFont="1" applyAlignment="1">
      <alignment horizontal="left" vertical="center" wrapText="1"/>
    </xf>
    <xf numFmtId="0" fontId="29" fillId="0" borderId="0" xfId="0" applyFont="1" applyAlignment="1">
      <alignment vertical="center"/>
    </xf>
    <xf numFmtId="0" fontId="106" fillId="0" borderId="0" xfId="4235" applyFont="1" applyAlignment="1">
      <alignment horizontal="left" vertical="center"/>
    </xf>
    <xf numFmtId="1" fontId="160" fillId="0" borderId="70" xfId="2434" applyNumberFormat="1" applyFont="1" applyFill="1" applyBorder="1" applyAlignment="1">
      <alignment horizontal="right" vertical="center" wrapText="1"/>
    </xf>
    <xf numFmtId="0" fontId="250" fillId="0" borderId="0" xfId="0" applyFont="1" applyAlignment="1">
      <alignment vertical="center"/>
    </xf>
    <xf numFmtId="0" fontId="32" fillId="0" borderId="0" xfId="4251" applyFont="1" applyFill="1" applyBorder="1"/>
    <xf numFmtId="1" fontId="102" fillId="0" borderId="70" xfId="2434" applyNumberFormat="1" applyFont="1" applyFill="1" applyBorder="1" applyAlignment="1">
      <alignment horizontal="right" vertical="center"/>
    </xf>
    <xf numFmtId="1" fontId="28" fillId="0" borderId="70" xfId="2434" applyNumberFormat="1" applyFont="1" applyFill="1" applyBorder="1" applyAlignment="1" applyProtection="1">
      <alignment horizontal="right" vertical="center" wrapText="1" shrinkToFit="1"/>
    </xf>
    <xf numFmtId="49" fontId="32" fillId="0" borderId="70" xfId="2434" applyNumberFormat="1" applyFont="1" applyFill="1" applyBorder="1" applyAlignment="1" applyProtection="1">
      <alignment horizontal="left" vertical="center" wrapText="1" shrinkToFit="1"/>
    </xf>
    <xf numFmtId="170" fontId="3" fillId="0" borderId="0" xfId="4255" applyNumberFormat="1"/>
    <xf numFmtId="1" fontId="102" fillId="0" borderId="71" xfId="0" applyNumberFormat="1" applyFont="1" applyFill="1" applyBorder="1" applyAlignment="1">
      <alignment horizontal="right" vertical="center"/>
    </xf>
    <xf numFmtId="1" fontId="28" fillId="0" borderId="71" xfId="298" applyNumberFormat="1" applyFont="1" applyFill="1" applyBorder="1" applyAlignment="1">
      <alignment horizontal="right" vertical="center"/>
    </xf>
    <xf numFmtId="1" fontId="28" fillId="0" borderId="71" xfId="0" applyNumberFormat="1" applyFont="1" applyFill="1" applyBorder="1" applyAlignment="1">
      <alignment horizontal="right" vertical="center"/>
    </xf>
    <xf numFmtId="1" fontId="102" fillId="0" borderId="71" xfId="4229" applyNumberFormat="1" applyFont="1" applyFill="1" applyBorder="1" applyAlignment="1">
      <alignment horizontal="right" vertical="center"/>
    </xf>
    <xf numFmtId="1" fontId="102" fillId="0" borderId="52" xfId="298" applyNumberFormat="1" applyFont="1" applyFill="1" applyBorder="1" applyAlignment="1">
      <alignment horizontal="center"/>
    </xf>
    <xf numFmtId="1" fontId="102" fillId="0" borderId="52" xfId="0" applyNumberFormat="1" applyFont="1" applyFill="1" applyBorder="1" applyAlignment="1">
      <alignment horizontal="center"/>
    </xf>
    <xf numFmtId="0" fontId="157" fillId="0" borderId="54" xfId="0" applyFont="1" applyFill="1" applyBorder="1" applyAlignment="1">
      <alignment horizontal="center"/>
    </xf>
    <xf numFmtId="1" fontId="102" fillId="0" borderId="56" xfId="0" applyNumberFormat="1" applyFont="1" applyFill="1" applyBorder="1" applyAlignment="1">
      <alignment horizontal="center"/>
    </xf>
    <xf numFmtId="1" fontId="102" fillId="0" borderId="71" xfId="0" applyNumberFormat="1" applyFont="1" applyFill="1" applyBorder="1" applyAlignment="1">
      <alignment horizontal="center"/>
    </xf>
    <xf numFmtId="1" fontId="27" fillId="0" borderId="71" xfId="4229" applyNumberFormat="1" applyFont="1" applyFill="1" applyBorder="1" applyAlignment="1">
      <alignment horizontal="center"/>
    </xf>
    <xf numFmtId="1" fontId="102" fillId="0" borderId="54" xfId="0" applyNumberFormat="1" applyFont="1" applyFill="1" applyBorder="1" applyAlignment="1">
      <alignment horizontal="center"/>
    </xf>
    <xf numFmtId="1" fontId="102" fillId="0" borderId="72" xfId="0" applyNumberFormat="1" applyFont="1" applyFill="1" applyBorder="1" applyAlignment="1">
      <alignment horizontal="center"/>
    </xf>
    <xf numFmtId="1" fontId="102" fillId="0" borderId="71" xfId="298" applyNumberFormat="1" applyFont="1" applyFill="1" applyBorder="1" applyAlignment="1">
      <alignment horizontal="center"/>
    </xf>
    <xf numFmtId="1" fontId="102" fillId="0" borderId="71" xfId="4229" applyNumberFormat="1" applyFont="1" applyFill="1" applyBorder="1" applyAlignment="1">
      <alignment horizontal="center"/>
    </xf>
    <xf numFmtId="1" fontId="120" fillId="0" borderId="52" xfId="0" applyNumberFormat="1" applyFont="1" applyFill="1" applyBorder="1" applyAlignment="1">
      <alignment horizontal="center"/>
    </xf>
    <xf numFmtId="1" fontId="28" fillId="0" borderId="52" xfId="298" applyNumberFormat="1" applyFont="1" applyFill="1" applyBorder="1" applyAlignment="1">
      <alignment horizontal="center"/>
    </xf>
    <xf numFmtId="1" fontId="121" fillId="0" borderId="52" xfId="4229" applyNumberFormat="1" applyFont="1" applyFill="1" applyBorder="1" applyAlignment="1">
      <alignment horizontal="center"/>
    </xf>
    <xf numFmtId="43" fontId="0" fillId="0" borderId="0" xfId="176" applyFont="1"/>
    <xf numFmtId="169" fontId="25" fillId="0" borderId="0" xfId="4235" applyNumberFormat="1" applyFont="1"/>
    <xf numFmtId="0" fontId="106" fillId="0" borderId="0" xfId="2437" applyFont="1" applyAlignment="1">
      <alignment horizontal="left"/>
    </xf>
    <xf numFmtId="170" fontId="28" fillId="0" borderId="61" xfId="4248" applyNumberFormat="1" applyFont="1" applyFill="1" applyBorder="1" applyAlignment="1">
      <alignment horizontal="right" vertical="center"/>
    </xf>
    <xf numFmtId="170" fontId="149" fillId="0" borderId="0" xfId="4247" applyNumberFormat="1" applyFont="1"/>
    <xf numFmtId="0" fontId="121" fillId="0" borderId="61" xfId="4248" applyFont="1" applyFill="1" applyBorder="1" applyAlignment="1">
      <alignment vertical="center"/>
    </xf>
    <xf numFmtId="170" fontId="121" fillId="0" borderId="61" xfId="4247" applyNumberFormat="1" applyFont="1" applyFill="1" applyBorder="1" applyAlignment="1">
      <alignment vertical="center"/>
    </xf>
    <xf numFmtId="170" fontId="251" fillId="0" borderId="0" xfId="4247" applyNumberFormat="1" applyFont="1"/>
    <xf numFmtId="170" fontId="28" fillId="0" borderId="61" xfId="298" applyNumberFormat="1" applyFont="1" applyFill="1" applyBorder="1" applyAlignment="1">
      <alignment horizontal="right" vertical="center"/>
    </xf>
    <xf numFmtId="0" fontId="28" fillId="0" borderId="61" xfId="298" applyFont="1" applyFill="1" applyBorder="1" applyAlignment="1">
      <alignment horizontal="right" vertical="center"/>
    </xf>
    <xf numFmtId="170" fontId="28" fillId="0" borderId="61" xfId="4247" applyNumberFormat="1" applyFont="1" applyFill="1" applyBorder="1" applyAlignment="1">
      <alignment horizontal="right"/>
    </xf>
    <xf numFmtId="170" fontId="127" fillId="0" borderId="61" xfId="4247" applyNumberFormat="1" applyFont="1" applyFill="1" applyBorder="1"/>
    <xf numFmtId="170" fontId="28" fillId="0" borderId="61" xfId="298" applyNumberFormat="1" applyFont="1" applyFill="1" applyBorder="1" applyAlignment="1">
      <alignment vertical="center"/>
    </xf>
    <xf numFmtId="170" fontId="4" fillId="0" borderId="0" xfId="4251" applyNumberFormat="1" applyFill="1"/>
    <xf numFmtId="1" fontId="106" fillId="0" borderId="0" xfId="4251" applyNumberFormat="1" applyFont="1"/>
    <xf numFmtId="0" fontId="28" fillId="46" borderId="61" xfId="298" applyFont="1" applyFill="1" applyBorder="1" applyAlignment="1">
      <alignment horizontal="right"/>
    </xf>
    <xf numFmtId="1" fontId="4" fillId="0" borderId="0" xfId="4251" applyNumberFormat="1" applyFill="1"/>
    <xf numFmtId="0" fontId="2" fillId="0" borderId="0" xfId="2308" applyFont="1"/>
    <xf numFmtId="0" fontId="32" fillId="0" borderId="0" xfId="298" applyFont="1" applyFill="1" applyAlignment="1">
      <alignment vertical="center"/>
    </xf>
    <xf numFmtId="3" fontId="32" fillId="0" borderId="0" xfId="298" applyNumberFormat="1" applyFont="1" applyFill="1" applyAlignment="1">
      <alignment horizontal="right" vertical="center"/>
    </xf>
    <xf numFmtId="170" fontId="32" fillId="0" borderId="0" xfId="298" applyNumberFormat="1" applyFont="1" applyFill="1" applyAlignment="1">
      <alignment horizontal="right" vertical="center"/>
    </xf>
    <xf numFmtId="0" fontId="32" fillId="0" borderId="0" xfId="298" applyFont="1" applyFill="1" applyAlignment="1">
      <alignment horizontal="right"/>
    </xf>
    <xf numFmtId="170" fontId="32" fillId="0" borderId="0" xfId="298" applyNumberFormat="1" applyFont="1" applyFill="1" applyAlignment="1">
      <alignment horizontal="right"/>
    </xf>
    <xf numFmtId="0" fontId="105" fillId="0" borderId="0" xfId="2434" applyFont="1" applyFill="1"/>
    <xf numFmtId="0" fontId="106" fillId="0" borderId="0" xfId="2437" applyFont="1" applyAlignment="1">
      <alignment vertical="center"/>
    </xf>
    <xf numFmtId="1" fontId="32" fillId="7" borderId="10" xfId="2434" applyNumberFormat="1" applyFont="1" applyFill="1" applyBorder="1" applyAlignment="1">
      <alignment horizontal="right"/>
    </xf>
    <xf numFmtId="1" fontId="14" fillId="0" borderId="0" xfId="2437" applyNumberFormat="1"/>
    <xf numFmtId="0" fontId="2" fillId="0" borderId="0" xfId="2437" applyFont="1" applyAlignment="1">
      <alignment horizontal="left" vertical="center" wrapText="1"/>
    </xf>
    <xf numFmtId="1" fontId="14" fillId="0" borderId="0" xfId="2437" applyNumberFormat="1" applyAlignment="1">
      <alignment horizontal="left"/>
    </xf>
    <xf numFmtId="1" fontId="28" fillId="46" borderId="54" xfId="2434" applyNumberFormat="1" applyFont="1" applyFill="1" applyBorder="1" applyAlignment="1">
      <alignment horizontal="right"/>
    </xf>
    <xf numFmtId="1" fontId="28" fillId="46" borderId="54" xfId="2437" applyNumberFormat="1" applyFont="1" applyFill="1" applyBorder="1" applyAlignment="1">
      <alignment horizontal="right"/>
    </xf>
    <xf numFmtId="170" fontId="252" fillId="0" borderId="0" xfId="4247" applyNumberFormat="1" applyFont="1" applyFill="1"/>
    <xf numFmtId="1" fontId="102" fillId="0" borderId="54" xfId="2437" applyNumberFormat="1" applyFont="1" applyFill="1" applyBorder="1" applyAlignment="1">
      <alignment vertical="center"/>
    </xf>
    <xf numFmtId="1" fontId="121" fillId="0" borderId="52" xfId="4229" applyNumberFormat="1" applyFont="1" applyFill="1" applyBorder="1" applyAlignment="1">
      <alignment vertical="center"/>
    </xf>
    <xf numFmtId="1" fontId="121" fillId="0" borderId="52" xfId="4229" applyNumberFormat="1" applyFont="1" applyFill="1" applyBorder="1" applyAlignment="1">
      <alignment horizontal="right" vertical="center"/>
    </xf>
    <xf numFmtId="46" fontId="105" fillId="0" borderId="0" xfId="0" applyNumberFormat="1" applyFont="1" applyFill="1"/>
    <xf numFmtId="0" fontId="105" fillId="0" borderId="0" xfId="4231" applyFont="1" applyFill="1"/>
    <xf numFmtId="0" fontId="32" fillId="0" borderId="0" xfId="0" applyFont="1" applyFill="1"/>
    <xf numFmtId="1" fontId="27" fillId="0" borderId="61" xfId="225" applyNumberFormat="1" applyFont="1" applyFill="1" applyBorder="1" applyAlignment="1">
      <alignment horizontal="right" vertical="center" wrapText="1"/>
    </xf>
    <xf numFmtId="1" fontId="27" fillId="0" borderId="61" xfId="225" applyNumberFormat="1" applyFont="1" applyFill="1" applyBorder="1" applyAlignment="1">
      <alignment horizontal="right" vertical="center"/>
    </xf>
    <xf numFmtId="1" fontId="28" fillId="47" borderId="61" xfId="2312" applyNumberFormat="1" applyFont="1" applyFill="1" applyBorder="1" applyAlignment="1">
      <alignment horizontal="right" vertical="center"/>
    </xf>
    <xf numFmtId="1" fontId="28" fillId="0" borderId="61" xfId="2312" applyNumberFormat="1" applyFont="1" applyFill="1" applyBorder="1" applyAlignment="1">
      <alignment horizontal="right" vertical="center"/>
    </xf>
    <xf numFmtId="0" fontId="105" fillId="0" borderId="0" xfId="0" applyFont="1" applyFill="1" applyAlignment="1">
      <alignment vertical="center"/>
    </xf>
    <xf numFmtId="1" fontId="102" fillId="47" borderId="61" xfId="298" applyNumberFormat="1" applyFont="1" applyFill="1" applyBorder="1" applyAlignment="1">
      <alignment horizontal="right"/>
    </xf>
    <xf numFmtId="1" fontId="102" fillId="47" borderId="61" xfId="0" applyNumberFormat="1" applyFont="1" applyFill="1" applyBorder="1"/>
    <xf numFmtId="1" fontId="28" fillId="0" borderId="0" xfId="298" applyNumberFormat="1" applyFont="1" applyFill="1" applyBorder="1" applyAlignment="1">
      <alignment horizontal="right"/>
    </xf>
    <xf numFmtId="0" fontId="106" fillId="0" borderId="0" xfId="4247" applyFont="1" applyFill="1" applyAlignment="1">
      <alignment vertical="center"/>
    </xf>
    <xf numFmtId="1" fontId="28" fillId="0" borderId="61" xfId="4247" applyNumberFormat="1" applyFont="1" applyFill="1" applyBorder="1"/>
    <xf numFmtId="1" fontId="127" fillId="0" borderId="61" xfId="4247" applyNumberFormat="1" applyFont="1" applyFill="1" applyBorder="1"/>
    <xf numFmtId="1" fontId="122" fillId="0" borderId="61" xfId="4247" applyNumberFormat="1" applyFont="1" applyFill="1" applyBorder="1"/>
    <xf numFmtId="0" fontId="106" fillId="0" borderId="0" xfId="2438" applyNumberFormat="1" applyFont="1" applyFill="1"/>
    <xf numFmtId="0" fontId="155" fillId="0" borderId="0" xfId="4251" applyFont="1" applyFill="1"/>
    <xf numFmtId="170" fontId="121" fillId="47" borderId="26" xfId="0" applyNumberFormat="1" applyFont="1" applyFill="1" applyBorder="1"/>
    <xf numFmtId="170" fontId="121" fillId="47" borderId="26" xfId="0" applyNumberFormat="1" applyFont="1" applyFill="1" applyBorder="1" applyAlignment="1">
      <alignment horizontal="right"/>
    </xf>
    <xf numFmtId="170" fontId="158" fillId="47" borderId="26" xfId="0" applyNumberFormat="1" applyFont="1" applyFill="1" applyBorder="1"/>
    <xf numFmtId="0" fontId="121" fillId="47" borderId="26" xfId="0" applyFont="1" applyFill="1" applyBorder="1"/>
    <xf numFmtId="0" fontId="158" fillId="47" borderId="26" xfId="0" applyFont="1" applyFill="1" applyBorder="1"/>
    <xf numFmtId="2" fontId="121" fillId="47" borderId="26" xfId="0" applyNumberFormat="1" applyFont="1" applyFill="1" applyBorder="1"/>
    <xf numFmtId="2" fontId="158" fillId="47" borderId="26" xfId="0" applyNumberFormat="1" applyFont="1" applyFill="1" applyBorder="1"/>
    <xf numFmtId="170" fontId="233" fillId="47" borderId="61" xfId="4247" applyNumberFormat="1" applyFont="1" applyFill="1" applyBorder="1" applyAlignment="1">
      <alignment horizontal="right" vertical="center"/>
    </xf>
    <xf numFmtId="170" fontId="233" fillId="47" borderId="61" xfId="4248" applyNumberFormat="1" applyFont="1" applyFill="1" applyBorder="1" applyAlignment="1">
      <alignment horizontal="right" vertical="center"/>
    </xf>
    <xf numFmtId="170" fontId="28" fillId="47" borderId="61" xfId="4247" applyNumberFormat="1" applyFont="1" applyFill="1" applyBorder="1" applyAlignment="1">
      <alignment horizontal="right" vertical="center"/>
    </xf>
    <xf numFmtId="170" fontId="233" fillId="47" borderId="61" xfId="4249" applyNumberFormat="1" applyFont="1" applyFill="1" applyBorder="1" applyAlignment="1">
      <alignment horizontal="right" vertical="center"/>
    </xf>
    <xf numFmtId="0" fontId="233" fillId="47" borderId="61" xfId="4248" applyFont="1" applyFill="1" applyBorder="1" applyAlignment="1">
      <alignment horizontal="right" vertical="center"/>
    </xf>
    <xf numFmtId="170" fontId="28" fillId="47" borderId="61" xfId="4248" applyNumberFormat="1" applyFont="1" applyFill="1" applyBorder="1" applyAlignment="1">
      <alignment horizontal="right" vertical="center"/>
    </xf>
    <xf numFmtId="2" fontId="233" fillId="47" borderId="61" xfId="4247" applyNumberFormat="1" applyFont="1" applyFill="1" applyBorder="1" applyAlignment="1">
      <alignment horizontal="right" vertical="center"/>
    </xf>
    <xf numFmtId="0" fontId="28" fillId="47" borderId="61" xfId="4247" applyFont="1" applyFill="1" applyBorder="1" applyAlignment="1">
      <alignment horizontal="left" vertical="center"/>
    </xf>
    <xf numFmtId="0" fontId="28" fillId="47" borderId="61" xfId="298" applyFont="1" applyFill="1" applyBorder="1" applyAlignment="1">
      <alignment vertical="center"/>
    </xf>
    <xf numFmtId="170" fontId="102" fillId="47" borderId="61" xfId="298" applyNumberFormat="1" applyFont="1" applyFill="1" applyBorder="1" applyAlignment="1">
      <alignment horizontal="right" vertical="center"/>
    </xf>
    <xf numFmtId="170" fontId="102" fillId="47" borderId="61" xfId="2438" applyNumberFormat="1" applyFont="1" applyFill="1" applyBorder="1" applyAlignment="1">
      <alignment horizontal="right" vertical="center"/>
    </xf>
    <xf numFmtId="170" fontId="102" fillId="47" borderId="61" xfId="4247" applyNumberFormat="1" applyFont="1" applyFill="1" applyBorder="1" applyAlignment="1">
      <alignment horizontal="right" vertical="center"/>
    </xf>
    <xf numFmtId="170" fontId="28" fillId="47" borderId="61" xfId="298" applyNumberFormat="1" applyFont="1" applyFill="1" applyBorder="1" applyAlignment="1">
      <alignment horizontal="right" vertical="center"/>
    </xf>
    <xf numFmtId="0" fontId="28" fillId="47" borderId="61" xfId="298" applyFont="1" applyFill="1" applyBorder="1" applyAlignment="1">
      <alignment horizontal="right" vertical="center"/>
    </xf>
    <xf numFmtId="170" fontId="102" fillId="47" borderId="61" xfId="4249" applyNumberFormat="1" applyFont="1" applyFill="1" applyBorder="1" applyAlignment="1">
      <alignment horizontal="right" vertical="center"/>
    </xf>
    <xf numFmtId="0" fontId="102" fillId="47" borderId="61" xfId="298" applyFont="1" applyFill="1" applyBorder="1" applyAlignment="1">
      <alignment horizontal="right" vertical="center"/>
    </xf>
    <xf numFmtId="170" fontId="102" fillId="47" borderId="61" xfId="4250" applyNumberFormat="1" applyFont="1" applyFill="1" applyBorder="1" applyAlignment="1">
      <alignment horizontal="right" vertical="center"/>
    </xf>
    <xf numFmtId="170" fontId="28" fillId="47" borderId="61" xfId="298" applyNumberFormat="1" applyFont="1" applyFill="1" applyBorder="1"/>
    <xf numFmtId="0" fontId="28" fillId="47" borderId="61" xfId="4247" applyFont="1" applyFill="1" applyBorder="1"/>
    <xf numFmtId="170" fontId="102" fillId="47" borderId="61" xfId="4250" applyNumberFormat="1" applyFont="1" applyFill="1" applyBorder="1"/>
    <xf numFmtId="170" fontId="102" fillId="47" borderId="61" xfId="4247" applyNumberFormat="1" applyFont="1" applyFill="1" applyBorder="1"/>
    <xf numFmtId="170" fontId="102" fillId="47" borderId="61" xfId="4247" applyNumberFormat="1" applyFont="1" applyFill="1" applyBorder="1" applyAlignment="1">
      <alignment vertical="top"/>
    </xf>
    <xf numFmtId="170" fontId="28" fillId="47" borderId="61" xfId="4247" applyNumberFormat="1" applyFont="1" applyFill="1" applyBorder="1"/>
    <xf numFmtId="170" fontId="28" fillId="47" borderId="61" xfId="4247" applyNumberFormat="1" applyFont="1" applyFill="1" applyBorder="1" applyAlignment="1"/>
    <xf numFmtId="170" fontId="102" fillId="47" borderId="61" xfId="4249" applyNumberFormat="1" applyFont="1" applyFill="1" applyBorder="1"/>
    <xf numFmtId="170" fontId="102" fillId="47" borderId="61" xfId="4249" applyNumberFormat="1" applyFont="1" applyFill="1" applyBorder="1" applyAlignment="1">
      <alignment vertical="top"/>
    </xf>
    <xf numFmtId="170" fontId="102" fillId="47" borderId="61" xfId="4247" applyNumberFormat="1" applyFont="1" applyFill="1" applyBorder="1" applyAlignment="1">
      <alignment horizontal="right"/>
    </xf>
    <xf numFmtId="170" fontId="102" fillId="47" borderId="61" xfId="4247" applyNumberFormat="1" applyFont="1" applyFill="1" applyBorder="1" applyAlignment="1">
      <alignment horizontal="right" vertical="top"/>
    </xf>
    <xf numFmtId="170" fontId="121" fillId="47" borderId="61" xfId="4247" applyNumberFormat="1" applyFont="1" applyFill="1" applyBorder="1"/>
    <xf numFmtId="0" fontId="28" fillId="47" borderId="61" xfId="4253" applyFont="1" applyFill="1" applyBorder="1" applyAlignment="1">
      <alignment horizontal="left" vertical="center"/>
    </xf>
    <xf numFmtId="170" fontId="102" fillId="47" borderId="61" xfId="4253" applyNumberFormat="1" applyFont="1" applyFill="1" applyBorder="1" applyAlignment="1">
      <alignment horizontal="center" vertical="center"/>
    </xf>
    <xf numFmtId="170" fontId="102" fillId="47" borderId="61" xfId="4254" applyNumberFormat="1" applyFont="1" applyFill="1" applyBorder="1" applyAlignment="1">
      <alignment horizontal="center" vertical="center"/>
    </xf>
    <xf numFmtId="0" fontId="3" fillId="47" borderId="61" xfId="4253" applyFill="1" applyBorder="1" applyAlignment="1">
      <alignment horizontal="center" vertical="center"/>
    </xf>
    <xf numFmtId="170" fontId="3" fillId="47" borderId="61" xfId="4253" applyNumberFormat="1" applyFill="1" applyBorder="1" applyAlignment="1">
      <alignment horizontal="center" vertical="center"/>
    </xf>
    <xf numFmtId="170" fontId="102" fillId="47" borderId="61" xfId="4253" applyNumberFormat="1" applyFont="1" applyFill="1" applyBorder="1"/>
    <xf numFmtId="0" fontId="28" fillId="47" borderId="61" xfId="4251" applyFont="1" applyFill="1" applyBorder="1" applyAlignment="1">
      <alignment horizontal="left" vertical="center"/>
    </xf>
    <xf numFmtId="170" fontId="102" fillId="47" borderId="61" xfId="4251" applyNumberFormat="1" applyFont="1" applyFill="1" applyBorder="1" applyAlignment="1">
      <alignment horizontal="right" vertical="center"/>
    </xf>
    <xf numFmtId="170" fontId="242" fillId="47" borderId="61" xfId="4247" applyNumberFormat="1" applyFont="1" applyFill="1" applyBorder="1" applyAlignment="1">
      <alignment horizontal="right" vertical="center"/>
    </xf>
    <xf numFmtId="170" fontId="102" fillId="47" borderId="61" xfId="4252" applyNumberFormat="1" applyFont="1" applyFill="1" applyBorder="1" applyAlignment="1">
      <alignment horizontal="right" vertical="center"/>
    </xf>
    <xf numFmtId="170" fontId="121" fillId="47" borderId="61" xfId="4251" applyNumberFormat="1" applyFont="1" applyFill="1" applyBorder="1" applyAlignment="1">
      <alignment horizontal="right" vertical="center"/>
    </xf>
    <xf numFmtId="170" fontId="102" fillId="47" borderId="61" xfId="273" applyNumberFormat="1" applyFont="1" applyFill="1" applyBorder="1" applyAlignment="1">
      <alignment horizontal="right" vertical="center"/>
    </xf>
    <xf numFmtId="0" fontId="102" fillId="46" borderId="59" xfId="2433" applyFont="1" applyFill="1" applyBorder="1" applyAlignment="1">
      <alignment vertical="center"/>
    </xf>
    <xf numFmtId="0" fontId="102" fillId="46" borderId="26" xfId="2433" applyFont="1" applyFill="1" applyBorder="1" applyAlignment="1">
      <alignment vertical="center"/>
    </xf>
    <xf numFmtId="0" fontId="14" fillId="0" borderId="0" xfId="2308" applyAlignment="1">
      <alignment vertical="center"/>
    </xf>
    <xf numFmtId="0" fontId="121" fillId="46" borderId="26" xfId="2308" applyFont="1" applyFill="1" applyBorder="1" applyAlignment="1">
      <alignment vertical="center"/>
    </xf>
    <xf numFmtId="0" fontId="102" fillId="0" borderId="26" xfId="2308" applyFont="1" applyBorder="1" applyAlignment="1">
      <alignment vertical="center"/>
    </xf>
    <xf numFmtId="0" fontId="102" fillId="0" borderId="0" xfId="2308" applyFont="1" applyBorder="1" applyAlignment="1">
      <alignment vertical="center"/>
    </xf>
    <xf numFmtId="0" fontId="14" fillId="0" borderId="26" xfId="2308" applyBorder="1" applyAlignment="1">
      <alignment vertical="center"/>
    </xf>
    <xf numFmtId="0" fontId="121" fillId="0" borderId="26" xfId="2308" applyFont="1" applyBorder="1" applyAlignment="1">
      <alignment vertical="center"/>
    </xf>
    <xf numFmtId="0" fontId="102" fillId="0" borderId="26" xfId="2433" applyFont="1" applyFill="1" applyBorder="1" applyAlignment="1">
      <alignment vertical="center"/>
    </xf>
    <xf numFmtId="1" fontId="102" fillId="0" borderId="0" xfId="2433" applyNumberFormat="1" applyFont="1" applyFill="1" applyBorder="1" applyAlignment="1">
      <alignment vertical="center"/>
    </xf>
    <xf numFmtId="0" fontId="102" fillId="0" borderId="0" xfId="2308" applyFont="1" applyFill="1" applyAlignment="1">
      <alignment vertical="center"/>
    </xf>
    <xf numFmtId="170" fontId="102" fillId="0" borderId="26" xfId="2308" applyNumberFormat="1" applyFont="1" applyBorder="1" applyAlignment="1">
      <alignment vertical="center"/>
    </xf>
    <xf numFmtId="1" fontId="102" fillId="0" borderId="26" xfId="2308" applyNumberFormat="1" applyFont="1" applyBorder="1" applyAlignment="1">
      <alignment vertical="center"/>
    </xf>
    <xf numFmtId="0" fontId="102" fillId="0" borderId="0" xfId="2308" applyFont="1" applyFill="1" applyBorder="1" applyAlignment="1">
      <alignment vertical="center"/>
    </xf>
    <xf numFmtId="0" fontId="102" fillId="0" borderId="6" xfId="2433" applyFont="1" applyFill="1" applyBorder="1" applyAlignment="1">
      <alignment vertical="center"/>
    </xf>
    <xf numFmtId="0" fontId="102" fillId="0" borderId="26" xfId="2308" applyFont="1" applyFill="1" applyBorder="1" applyAlignment="1">
      <alignment vertical="center"/>
    </xf>
    <xf numFmtId="0" fontId="14" fillId="0" borderId="0" xfId="2308" applyFill="1" applyBorder="1" applyAlignment="1">
      <alignment vertical="center"/>
    </xf>
    <xf numFmtId="0" fontId="14" fillId="0" borderId="0" xfId="2308" applyFill="1" applyAlignment="1">
      <alignment vertical="center"/>
    </xf>
    <xf numFmtId="170" fontId="102" fillId="46" borderId="26" xfId="2433" applyNumberFormat="1" applyFont="1" applyFill="1" applyBorder="1" applyAlignment="1">
      <alignment vertical="center"/>
    </xf>
    <xf numFmtId="1" fontId="121" fillId="0" borderId="0" xfId="2433" applyNumberFormat="1" applyFont="1" applyBorder="1" applyAlignment="1">
      <alignment vertical="center"/>
    </xf>
    <xf numFmtId="1" fontId="102" fillId="46" borderId="26" xfId="2308" applyNumberFormat="1" applyFont="1" applyFill="1" applyBorder="1" applyAlignment="1">
      <alignment vertical="center"/>
    </xf>
    <xf numFmtId="0" fontId="102" fillId="0" borderId="26" xfId="2433" applyFont="1" applyBorder="1" applyAlignment="1">
      <alignment vertical="center"/>
    </xf>
    <xf numFmtId="0" fontId="102" fillId="0" borderId="0" xfId="2433" applyFont="1" applyBorder="1" applyAlignment="1">
      <alignment vertical="center"/>
    </xf>
    <xf numFmtId="0" fontId="121" fillId="0" borderId="26" xfId="2433" applyFont="1" applyBorder="1" applyAlignment="1">
      <alignment vertical="center"/>
    </xf>
    <xf numFmtId="1" fontId="102" fillId="0" borderId="26" xfId="2433" applyNumberFormat="1" applyFont="1" applyBorder="1" applyAlignment="1">
      <alignment vertical="center"/>
    </xf>
    <xf numFmtId="0" fontId="14" fillId="0" borderId="0" xfId="2433" applyAlignment="1">
      <alignment vertical="center"/>
    </xf>
    <xf numFmtId="0" fontId="102" fillId="46" borderId="26" xfId="2434" applyFont="1" applyFill="1" applyBorder="1" applyAlignment="1">
      <alignment vertical="center"/>
    </xf>
    <xf numFmtId="0" fontId="102" fillId="48" borderId="26" xfId="2434" applyNumberFormat="1" applyFont="1" applyFill="1" applyBorder="1" applyAlignment="1">
      <alignment vertical="center"/>
    </xf>
    <xf numFmtId="0" fontId="102" fillId="48" borderId="26" xfId="2434" applyFont="1" applyFill="1" applyBorder="1" applyAlignment="1">
      <alignment vertical="center"/>
    </xf>
    <xf numFmtId="0" fontId="14" fillId="0" borderId="26" xfId="2434" applyBorder="1" applyAlignment="1">
      <alignment vertical="center"/>
    </xf>
    <xf numFmtId="0" fontId="102" fillId="0" borderId="26" xfId="2434" applyFont="1" applyBorder="1" applyAlignment="1">
      <alignment vertical="center"/>
    </xf>
    <xf numFmtId="1" fontId="102" fillId="0" borderId="26" xfId="2434" applyNumberFormat="1" applyFont="1" applyFill="1" applyBorder="1" applyAlignment="1">
      <alignment vertical="center"/>
    </xf>
    <xf numFmtId="0" fontId="121" fillId="0" borderId="0" xfId="2434" applyFont="1" applyFill="1" applyAlignment="1">
      <alignment vertical="center"/>
    </xf>
    <xf numFmtId="0" fontId="102" fillId="0" borderId="70" xfId="2434" applyFont="1" applyFill="1" applyBorder="1" applyAlignment="1">
      <alignment vertical="center"/>
    </xf>
    <xf numFmtId="1" fontId="102" fillId="0" borderId="70" xfId="2434" applyNumberFormat="1" applyFont="1" applyFill="1" applyBorder="1" applyAlignment="1">
      <alignment vertical="center"/>
    </xf>
    <xf numFmtId="3" fontId="164" fillId="0" borderId="0" xfId="2434" applyNumberFormat="1" applyFont="1" applyFill="1" applyAlignment="1">
      <alignment vertical="center"/>
    </xf>
    <xf numFmtId="1" fontId="164" fillId="0" borderId="70" xfId="2434" applyNumberFormat="1" applyFont="1" applyFill="1" applyBorder="1" applyAlignment="1">
      <alignment vertical="center"/>
    </xf>
    <xf numFmtId="0" fontId="161" fillId="0" borderId="0" xfId="2434" applyNumberFormat="1" applyFont="1" applyFill="1" applyBorder="1" applyAlignment="1" applyProtection="1">
      <alignment horizontal="left" vertical="center" wrapText="1" shrinkToFit="1"/>
    </xf>
    <xf numFmtId="0" fontId="13" fillId="0" borderId="26" xfId="2434" applyFont="1" applyBorder="1" applyAlignment="1">
      <alignment vertical="center"/>
    </xf>
    <xf numFmtId="0" fontId="121" fillId="0" borderId="26" xfId="2434" applyFont="1" applyFill="1" applyBorder="1" applyAlignment="1">
      <alignment vertical="center"/>
    </xf>
    <xf numFmtId="0" fontId="102" fillId="0" borderId="26" xfId="2434" applyFont="1" applyFill="1" applyBorder="1" applyAlignment="1">
      <alignment vertical="center"/>
    </xf>
    <xf numFmtId="1" fontId="102" fillId="0" borderId="0" xfId="2434" applyNumberFormat="1" applyFont="1" applyFill="1" applyAlignment="1">
      <alignment vertical="center"/>
    </xf>
    <xf numFmtId="170" fontId="28" fillId="0" borderId="26" xfId="2434" applyNumberFormat="1" applyFont="1" applyFill="1" applyBorder="1" applyAlignment="1">
      <alignment vertical="center"/>
    </xf>
    <xf numFmtId="170" fontId="102" fillId="0" borderId="26" xfId="2434" applyNumberFormat="1" applyFont="1" applyBorder="1" applyAlignment="1">
      <alignment vertical="center"/>
    </xf>
    <xf numFmtId="0" fontId="103" fillId="76" borderId="26" xfId="2434" applyFont="1" applyFill="1" applyBorder="1" applyAlignment="1">
      <alignment horizontal="center" vertical="center" wrapText="1"/>
    </xf>
    <xf numFmtId="170" fontId="102" fillId="0" borderId="26" xfId="2434" applyNumberFormat="1" applyFont="1" applyFill="1" applyBorder="1" applyAlignment="1">
      <alignment horizontal="center" vertical="center"/>
    </xf>
    <xf numFmtId="170" fontId="28" fillId="0" borderId="26" xfId="2434" applyNumberFormat="1" applyFont="1" applyBorder="1" applyAlignment="1">
      <alignment vertical="center"/>
    </xf>
    <xf numFmtId="0" fontId="160" fillId="0" borderId="26" xfId="2434" applyFont="1" applyFill="1" applyBorder="1" applyAlignment="1">
      <alignment vertical="center" wrapText="1"/>
    </xf>
    <xf numFmtId="49" fontId="29" fillId="0" borderId="0" xfId="298" applyNumberFormat="1" applyAlignment="1">
      <alignment vertical="center"/>
    </xf>
    <xf numFmtId="0" fontId="118" fillId="0" borderId="26" xfId="2434" applyFont="1" applyFill="1" applyBorder="1" applyAlignment="1">
      <alignment horizontal="center" vertical="center"/>
    </xf>
    <xf numFmtId="0" fontId="98" fillId="0" borderId="0" xfId="298" applyFont="1" applyFill="1" applyAlignment="1">
      <alignment vertical="center"/>
    </xf>
    <xf numFmtId="170" fontId="102" fillId="0" borderId="26" xfId="2434" applyNumberFormat="1" applyFont="1" applyFill="1" applyBorder="1" applyAlignment="1">
      <alignment horizontal="right" vertical="center"/>
    </xf>
    <xf numFmtId="0" fontId="98" fillId="0" borderId="26" xfId="298" applyFont="1" applyFill="1" applyBorder="1" applyAlignment="1">
      <alignment vertical="center"/>
    </xf>
    <xf numFmtId="0" fontId="102" fillId="0" borderId="26" xfId="298" applyFont="1" applyFill="1" applyBorder="1" applyAlignment="1">
      <alignment vertical="center"/>
    </xf>
    <xf numFmtId="170" fontId="102" fillId="0" borderId="26" xfId="298" applyNumberFormat="1" applyFont="1" applyFill="1" applyBorder="1" applyAlignment="1">
      <alignment vertical="center"/>
    </xf>
    <xf numFmtId="0" fontId="28" fillId="0" borderId="26" xfId="298" applyFont="1" applyBorder="1" applyAlignment="1">
      <alignment vertical="center"/>
    </xf>
    <xf numFmtId="0" fontId="31" fillId="0" borderId="26" xfId="2434" applyFont="1" applyFill="1" applyBorder="1" applyAlignment="1">
      <alignment vertical="center"/>
    </xf>
    <xf numFmtId="0" fontId="32" fillId="0" borderId="26" xfId="2434" applyFont="1" applyFill="1" applyBorder="1" applyAlignment="1">
      <alignment horizontal="right" vertical="center"/>
    </xf>
    <xf numFmtId="1" fontId="32" fillId="0" borderId="26" xfId="2434" applyNumberFormat="1" applyFont="1" applyFill="1" applyBorder="1" applyAlignment="1">
      <alignment horizontal="right" vertical="center"/>
    </xf>
    <xf numFmtId="170" fontId="32" fillId="0" borderId="26" xfId="2434" applyNumberFormat="1" applyFont="1" applyFill="1" applyBorder="1" applyAlignment="1">
      <alignment horizontal="right" vertical="center"/>
    </xf>
    <xf numFmtId="1" fontId="28" fillId="0" borderId="26" xfId="2434" applyNumberFormat="1" applyFont="1" applyFill="1" applyBorder="1" applyAlignment="1">
      <alignment horizontal="right" vertical="center"/>
    </xf>
    <xf numFmtId="1" fontId="28" fillId="0" borderId="26" xfId="298" applyNumberFormat="1" applyFont="1" applyFill="1" applyBorder="1" applyAlignment="1">
      <alignment horizontal="right" vertical="center"/>
    </xf>
    <xf numFmtId="1" fontId="102" fillId="0" borderId="0" xfId="2434" applyNumberFormat="1" applyFont="1" applyBorder="1" applyAlignment="1">
      <alignment vertical="center"/>
    </xf>
    <xf numFmtId="1" fontId="102" fillId="0" borderId="26" xfId="2434" applyNumberFormat="1" applyFont="1" applyBorder="1" applyAlignment="1">
      <alignment vertical="center"/>
    </xf>
    <xf numFmtId="0" fontId="28" fillId="0" borderId="0" xfId="298" applyFont="1" applyFill="1" applyBorder="1" applyAlignment="1">
      <alignment horizontal="right" vertical="center"/>
    </xf>
    <xf numFmtId="1" fontId="121" fillId="0" borderId="26" xfId="2434" applyNumberFormat="1" applyFont="1" applyFill="1" applyBorder="1" applyAlignment="1">
      <alignment vertical="center"/>
    </xf>
    <xf numFmtId="1" fontId="14" fillId="0" borderId="0" xfId="2434" applyNumberFormat="1" applyBorder="1" applyAlignment="1">
      <alignment vertical="center"/>
    </xf>
    <xf numFmtId="0" fontId="27" fillId="0" borderId="26" xfId="298" applyFont="1" applyFill="1" applyBorder="1" applyAlignment="1">
      <alignment vertical="center"/>
    </xf>
    <xf numFmtId="170" fontId="28" fillId="7" borderId="26" xfId="2434" applyNumberFormat="1" applyFont="1" applyFill="1" applyBorder="1" applyAlignment="1">
      <alignment horizontal="right" vertical="center"/>
    </xf>
    <xf numFmtId="170" fontId="102" fillId="0" borderId="26" xfId="2434" applyNumberFormat="1" applyFont="1" applyFill="1" applyBorder="1" applyAlignment="1">
      <alignment vertical="center"/>
    </xf>
    <xf numFmtId="0" fontId="14" fillId="0" borderId="0" xfId="2434" applyBorder="1" applyAlignment="1">
      <alignment vertical="center"/>
    </xf>
    <xf numFmtId="0" fontId="28" fillId="0" borderId="26" xfId="298" applyFont="1" applyFill="1" applyBorder="1" applyAlignment="1">
      <alignment horizontal="right" vertical="center"/>
    </xf>
    <xf numFmtId="170" fontId="28" fillId="0" borderId="26" xfId="298" applyNumberFormat="1" applyFont="1" applyFill="1" applyBorder="1" applyAlignment="1">
      <alignment horizontal="right" vertical="center"/>
    </xf>
    <xf numFmtId="0" fontId="102" fillId="0" borderId="54" xfId="2437" applyFont="1" applyFill="1" applyBorder="1" applyAlignment="1">
      <alignment horizontal="left" vertical="center"/>
    </xf>
    <xf numFmtId="0" fontId="14" fillId="0" borderId="0" xfId="2437" applyFill="1" applyAlignment="1">
      <alignment vertical="center"/>
    </xf>
    <xf numFmtId="0" fontId="14" fillId="0" borderId="0" xfId="2437" applyFont="1" applyFill="1" applyAlignment="1">
      <alignment vertical="center"/>
    </xf>
    <xf numFmtId="1" fontId="102" fillId="0" borderId="54" xfId="2434" applyNumberFormat="1" applyFont="1" applyFill="1" applyBorder="1" applyAlignment="1">
      <alignment horizontal="right" vertical="center"/>
    </xf>
    <xf numFmtId="1" fontId="102" fillId="0" borderId="54" xfId="2438" applyNumberFormat="1" applyFont="1" applyFill="1" applyBorder="1" applyAlignment="1">
      <alignment vertical="center"/>
    </xf>
    <xf numFmtId="0" fontId="173" fillId="0" borderId="54" xfId="2437" applyFont="1" applyFill="1" applyBorder="1" applyAlignment="1">
      <alignment horizontal="left" vertical="center"/>
    </xf>
    <xf numFmtId="1" fontId="2" fillId="0" borderId="0" xfId="6113" applyNumberFormat="1" applyFill="1" applyAlignment="1">
      <alignment vertical="center"/>
    </xf>
    <xf numFmtId="0" fontId="14" fillId="0" borderId="54" xfId="2437" applyFont="1" applyFill="1" applyBorder="1" applyAlignment="1">
      <alignment vertical="center"/>
    </xf>
    <xf numFmtId="170" fontId="102" fillId="0" borderId="54" xfId="2437" applyNumberFormat="1" applyFont="1" applyFill="1" applyBorder="1" applyAlignment="1">
      <alignment horizontal="left" vertical="center"/>
    </xf>
    <xf numFmtId="170" fontId="28" fillId="0" borderId="54" xfId="2437" applyNumberFormat="1" applyFont="1" applyFill="1" applyBorder="1" applyAlignment="1">
      <alignment horizontal="left" vertical="center"/>
    </xf>
    <xf numFmtId="1" fontId="121" fillId="0" borderId="54" xfId="2437" applyNumberFormat="1" applyFont="1" applyFill="1" applyBorder="1" applyAlignment="1">
      <alignment vertical="center"/>
    </xf>
    <xf numFmtId="0" fontId="14" fillId="0" borderId="26" xfId="2437" applyFill="1" applyBorder="1" applyAlignment="1">
      <alignment vertical="center"/>
    </xf>
    <xf numFmtId="0" fontId="14" fillId="0" borderId="26" xfId="2437" applyFont="1" applyFill="1" applyBorder="1" applyAlignment="1">
      <alignment vertical="center"/>
    </xf>
    <xf numFmtId="0" fontId="0" fillId="0" borderId="0" xfId="0" applyFill="1" applyAlignment="1">
      <alignment vertical="center"/>
    </xf>
    <xf numFmtId="0" fontId="28" fillId="49" borderId="26" xfId="298" applyFont="1" applyFill="1" applyBorder="1" applyAlignment="1">
      <alignment horizontal="right" vertical="center"/>
    </xf>
    <xf numFmtId="168" fontId="27" fillId="49" borderId="26" xfId="176" applyNumberFormat="1" applyFont="1" applyFill="1" applyBorder="1" applyAlignment="1">
      <alignment vertical="center"/>
    </xf>
    <xf numFmtId="3" fontId="27" fillId="49" borderId="26" xfId="0" applyNumberFormat="1" applyFont="1" applyFill="1" applyBorder="1" applyAlignment="1">
      <alignment horizontal="right" vertical="center"/>
    </xf>
    <xf numFmtId="168" fontId="27" fillId="0" borderId="27" xfId="176" applyNumberFormat="1" applyFont="1" applyFill="1" applyBorder="1" applyAlignment="1">
      <alignment horizontal="right" vertical="center"/>
    </xf>
    <xf numFmtId="3" fontId="28" fillId="49" borderId="26" xfId="298" applyNumberFormat="1" applyFont="1" applyFill="1" applyBorder="1" applyAlignment="1">
      <alignment horizontal="right" vertical="center"/>
    </xf>
    <xf numFmtId="0" fontId="27" fillId="0" borderId="26" xfId="0" applyFont="1" applyFill="1" applyBorder="1" applyAlignment="1">
      <alignment vertical="center"/>
    </xf>
    <xf numFmtId="0" fontId="101" fillId="0" borderId="0" xfId="2308" applyFont="1" applyFill="1" applyBorder="1" applyAlignment="1">
      <alignment horizontal="left" vertical="center"/>
    </xf>
    <xf numFmtId="0" fontId="101" fillId="46" borderId="0" xfId="2308" applyFont="1" applyFill="1" applyBorder="1" applyAlignment="1">
      <alignment horizontal="center" vertical="center" wrapText="1"/>
    </xf>
    <xf numFmtId="0" fontId="118" fillId="46" borderId="7" xfId="2308" applyFont="1" applyFill="1" applyBorder="1" applyAlignment="1">
      <alignment horizontal="center" wrapText="1"/>
    </xf>
    <xf numFmtId="0" fontId="118" fillId="46" borderId="39" xfId="2308" applyFont="1" applyFill="1" applyBorder="1" applyAlignment="1">
      <alignment horizontal="center" wrapText="1"/>
    </xf>
    <xf numFmtId="0" fontId="14" fillId="0" borderId="0" xfId="2308"/>
    <xf numFmtId="0" fontId="118" fillId="46" borderId="0" xfId="2308" applyFont="1" applyFill="1" applyBorder="1" applyAlignment="1">
      <alignment horizontal="center" wrapText="1"/>
    </xf>
    <xf numFmtId="0" fontId="101" fillId="0" borderId="0" xfId="2308" applyFont="1" applyFill="1" applyAlignment="1">
      <alignment horizontal="left"/>
    </xf>
    <xf numFmtId="0" fontId="158" fillId="0" borderId="0" xfId="2434" applyFont="1" applyFill="1" applyAlignment="1">
      <alignment horizontal="left" vertical="center"/>
    </xf>
    <xf numFmtId="0" fontId="233" fillId="0" borderId="40" xfId="2353" applyFont="1" applyBorder="1" applyAlignment="1">
      <alignment horizontal="left" vertical="center" wrapText="1"/>
    </xf>
    <xf numFmtId="0" fontId="233" fillId="0" borderId="0" xfId="2353" applyFont="1" applyBorder="1" applyAlignment="1">
      <alignment horizontal="left" vertical="center" wrapText="1"/>
    </xf>
    <xf numFmtId="0" fontId="161" fillId="0" borderId="0" xfId="2434" applyNumberFormat="1" applyFont="1" applyFill="1" applyBorder="1" applyAlignment="1" applyProtection="1">
      <alignment horizontal="left" vertical="top" wrapText="1" shrinkToFit="1"/>
    </xf>
    <xf numFmtId="0" fontId="162" fillId="46" borderId="0" xfId="2434" applyFont="1" applyFill="1" applyAlignment="1">
      <alignment wrapText="1"/>
    </xf>
    <xf numFmtId="0" fontId="235" fillId="0" borderId="40" xfId="2353" applyFont="1" applyBorder="1" applyAlignment="1">
      <alignment horizontal="left" vertical="center" wrapText="1"/>
    </xf>
    <xf numFmtId="0" fontId="235" fillId="0" borderId="0" xfId="2353" applyFont="1" applyBorder="1" applyAlignment="1">
      <alignment horizontal="left" vertical="center" wrapText="1"/>
    </xf>
    <xf numFmtId="0" fontId="165" fillId="0" borderId="0" xfId="2434" applyFont="1" applyAlignment="1">
      <alignment horizontal="left" vertical="center" wrapText="1"/>
    </xf>
    <xf numFmtId="0" fontId="121" fillId="0" borderId="40" xfId="2353" applyFont="1" applyBorder="1" applyAlignment="1">
      <alignment horizontal="left" vertical="center" wrapText="1"/>
    </xf>
    <xf numFmtId="0" fontId="121" fillId="0" borderId="0" xfId="2353" applyFont="1" applyBorder="1" applyAlignment="1">
      <alignment horizontal="left" vertical="center" wrapText="1"/>
    </xf>
    <xf numFmtId="0" fontId="101" fillId="0" borderId="0" xfId="2434" applyFont="1" applyFill="1" applyAlignment="1">
      <alignment horizontal="left"/>
    </xf>
    <xf numFmtId="0" fontId="166" fillId="46" borderId="0" xfId="2434" applyFont="1" applyFill="1" applyAlignment="1">
      <alignment horizontal="left" vertical="center"/>
    </xf>
    <xf numFmtId="0" fontId="127" fillId="0" borderId="0" xfId="2434" applyNumberFormat="1" applyFont="1" applyFill="1" applyBorder="1" applyAlignment="1" applyProtection="1">
      <alignment horizontal="left" vertical="center" wrapText="1" shrinkToFit="1"/>
    </xf>
    <xf numFmtId="0" fontId="59" fillId="0" borderId="0" xfId="298" applyFont="1" applyFill="1" applyAlignment="1">
      <alignment horizontal="left"/>
    </xf>
    <xf numFmtId="0" fontId="156" fillId="46" borderId="0" xfId="298" applyFont="1" applyFill="1" applyBorder="1" applyAlignment="1">
      <alignment horizontal="left"/>
    </xf>
    <xf numFmtId="0" fontId="156" fillId="0" borderId="0" xfId="298" applyFont="1" applyFill="1" applyBorder="1" applyAlignment="1">
      <alignment horizontal="center"/>
    </xf>
    <xf numFmtId="0" fontId="171" fillId="78" borderId="25" xfId="298" applyFont="1" applyFill="1" applyBorder="1" applyAlignment="1">
      <alignment horizontal="left" wrapText="1"/>
    </xf>
    <xf numFmtId="0" fontId="171" fillId="78" borderId="5" xfId="298" applyFont="1" applyFill="1" applyBorder="1" applyAlignment="1">
      <alignment horizontal="left" wrapText="1"/>
    </xf>
    <xf numFmtId="0" fontId="172" fillId="78" borderId="14" xfId="298" applyFont="1" applyFill="1" applyBorder="1" applyAlignment="1">
      <alignment horizontal="center" vertical="center" textRotation="90" wrapText="1"/>
    </xf>
    <xf numFmtId="0" fontId="172" fillId="78" borderId="6" xfId="298" applyFont="1" applyFill="1" applyBorder="1" applyAlignment="1">
      <alignment horizontal="center" vertical="center" textRotation="90" wrapText="1"/>
    </xf>
    <xf numFmtId="0" fontId="172" fillId="78" borderId="8" xfId="298" applyFont="1" applyFill="1" applyBorder="1" applyAlignment="1">
      <alignment horizontal="center" vertical="center" textRotation="90" wrapText="1"/>
    </xf>
    <xf numFmtId="0" fontId="153" fillId="0" borderId="40" xfId="298" applyFont="1" applyFill="1" applyBorder="1" applyAlignment="1">
      <alignment horizontal="left" vertical="center" wrapText="1"/>
    </xf>
    <xf numFmtId="0" fontId="153" fillId="0" borderId="0" xfId="298" applyFont="1" applyFill="1" applyBorder="1" applyAlignment="1">
      <alignment horizontal="left" vertical="center" wrapText="1"/>
    </xf>
    <xf numFmtId="0" fontId="2" fillId="0" borderId="0" xfId="2437" applyFont="1" applyAlignment="1">
      <alignment horizontal="left" vertical="center" wrapText="1"/>
    </xf>
    <xf numFmtId="176" fontId="156" fillId="0" borderId="7" xfId="2436" applyNumberFormat="1" applyFont="1" applyFill="1" applyBorder="1" applyAlignment="1" applyProtection="1">
      <alignment horizontal="left" vertical="center" wrapText="1"/>
    </xf>
    <xf numFmtId="0" fontId="102" fillId="46" borderId="25" xfId="2437" applyFont="1" applyFill="1" applyBorder="1" applyAlignment="1">
      <alignment horizontal="center" vertical="center" wrapText="1"/>
    </xf>
    <xf numFmtId="0" fontId="102" fillId="46" borderId="5" xfId="2437" applyFont="1" applyFill="1" applyBorder="1" applyAlignment="1">
      <alignment horizontal="center" vertical="center" wrapText="1"/>
    </xf>
    <xf numFmtId="0" fontId="102" fillId="46" borderId="27" xfId="2437" applyFont="1" applyFill="1" applyBorder="1" applyAlignment="1">
      <alignment horizontal="center" vertical="center" wrapText="1"/>
    </xf>
    <xf numFmtId="0" fontId="102" fillId="46" borderId="26" xfId="2437" applyFont="1" applyFill="1" applyBorder="1" applyAlignment="1">
      <alignment horizontal="center" vertical="center"/>
    </xf>
    <xf numFmtId="0" fontId="102" fillId="47" borderId="26" xfId="2437" applyFont="1" applyFill="1" applyBorder="1" applyAlignment="1">
      <alignment horizontal="center" vertical="center"/>
    </xf>
    <xf numFmtId="0" fontId="75" fillId="0" borderId="0" xfId="0" applyNumberFormat="1" applyFont="1" applyAlignment="1">
      <alignment horizontal="left" vertical="top" wrapText="1"/>
    </xf>
    <xf numFmtId="0" fontId="73" fillId="0" borderId="0" xfId="0" applyNumberFormat="1" applyFont="1" applyAlignment="1">
      <alignment vertical="top" wrapText="1"/>
    </xf>
    <xf numFmtId="0" fontId="24" fillId="46" borderId="0" xfId="0" applyFont="1" applyFill="1" applyAlignment="1">
      <alignment horizontal="left" vertical="center"/>
    </xf>
    <xf numFmtId="0" fontId="73" fillId="0" borderId="0" xfId="0" applyFont="1" applyAlignment="1">
      <alignment horizontal="left" vertical="center" wrapText="1"/>
    </xf>
    <xf numFmtId="0" fontId="32" fillId="0" borderId="0" xfId="298" applyFont="1" applyBorder="1" applyAlignment="1">
      <alignment horizontal="left" vertical="center"/>
    </xf>
    <xf numFmtId="0" fontId="27" fillId="47" borderId="26" xfId="0" applyFont="1" applyFill="1" applyBorder="1" applyAlignment="1">
      <alignment horizontal="center" vertical="top" wrapText="1"/>
    </xf>
    <xf numFmtId="0" fontId="167" fillId="46" borderId="25" xfId="0" applyFont="1" applyFill="1" applyBorder="1" applyAlignment="1">
      <alignment horizontal="center"/>
    </xf>
    <xf numFmtId="0" fontId="167" fillId="46" borderId="27" xfId="0" applyFont="1" applyFill="1" applyBorder="1" applyAlignment="1">
      <alignment horizontal="center"/>
    </xf>
    <xf numFmtId="0" fontId="102" fillId="46" borderId="26" xfId="0" applyFont="1" applyFill="1" applyBorder="1" applyAlignment="1">
      <alignment horizontal="center" vertical="top" wrapText="1"/>
    </xf>
    <xf numFmtId="0" fontId="102" fillId="46" borderId="25" xfId="0" applyFont="1" applyFill="1" applyBorder="1" applyAlignment="1">
      <alignment horizontal="center"/>
    </xf>
    <xf numFmtId="0" fontId="102" fillId="46" borderId="27" xfId="0" applyFont="1" applyFill="1" applyBorder="1" applyAlignment="1">
      <alignment horizontal="center"/>
    </xf>
    <xf numFmtId="0" fontId="158" fillId="46" borderId="25" xfId="0" applyFont="1" applyFill="1" applyBorder="1" applyAlignment="1">
      <alignment horizontal="center"/>
    </xf>
    <xf numFmtId="0" fontId="158" fillId="46" borderId="27" xfId="0" applyFont="1" applyFill="1" applyBorder="1" applyAlignment="1">
      <alignment horizontal="center"/>
    </xf>
    <xf numFmtId="0" fontId="73" fillId="46" borderId="0" xfId="0" applyFont="1" applyFill="1" applyAlignment="1">
      <alignment horizontal="left" vertical="center" wrapText="1"/>
    </xf>
    <xf numFmtId="0" fontId="36" fillId="47" borderId="11" xfId="0" applyFont="1" applyFill="1" applyBorder="1" applyAlignment="1">
      <alignment horizontal="center" vertical="top" wrapText="1"/>
    </xf>
    <xf numFmtId="0" fontId="36" fillId="47" borderId="12" xfId="0" applyFont="1" applyFill="1" applyBorder="1" applyAlignment="1">
      <alignment horizontal="center" vertical="top" wrapText="1"/>
    </xf>
    <xf numFmtId="0" fontId="36" fillId="47" borderId="3" xfId="0" applyFont="1" applyFill="1" applyBorder="1" applyAlignment="1">
      <alignment horizontal="center" vertical="top" wrapText="1"/>
    </xf>
    <xf numFmtId="0" fontId="26" fillId="0" borderId="0" xfId="0" applyNumberFormat="1" applyFont="1" applyAlignment="1">
      <alignment vertical="center" wrapText="1"/>
    </xf>
    <xf numFmtId="0" fontId="35" fillId="0" borderId="0" xfId="0" applyNumberFormat="1" applyFont="1" applyAlignment="1">
      <alignment vertical="center" wrapText="1"/>
    </xf>
    <xf numFmtId="0" fontId="119" fillId="0" borderId="0" xfId="0" applyFont="1" applyAlignment="1">
      <alignment wrapText="1"/>
    </xf>
    <xf numFmtId="0" fontId="32" fillId="43" borderId="0" xfId="2434" applyFont="1" applyFill="1" applyBorder="1" applyAlignment="1">
      <alignment horizontal="left" vertical="center" wrapText="1"/>
    </xf>
    <xf numFmtId="0" fontId="31" fillId="0" borderId="0" xfId="0" applyFont="1" applyAlignment="1">
      <alignment horizontal="left" vertical="center"/>
    </xf>
    <xf numFmtId="0" fontId="32" fillId="0" borderId="0" xfId="298" applyFont="1" applyBorder="1" applyAlignment="1">
      <alignment horizontal="left" wrapText="1"/>
    </xf>
    <xf numFmtId="0" fontId="32" fillId="0" borderId="0" xfId="298" applyFont="1" applyBorder="1" applyAlignment="1">
      <alignment horizontal="left"/>
    </xf>
    <xf numFmtId="0" fontId="33" fillId="46" borderId="0" xfId="0" applyFont="1" applyFill="1" applyAlignment="1">
      <alignment horizontal="left" vertical="center" wrapText="1"/>
    </xf>
    <xf numFmtId="0" fontId="73" fillId="0" borderId="0" xfId="0" applyNumberFormat="1" applyFont="1" applyAlignment="1">
      <alignment horizontal="left" vertical="center" wrapText="1"/>
    </xf>
    <xf numFmtId="0" fontId="102" fillId="46" borderId="26" xfId="0" applyFont="1" applyFill="1" applyBorder="1" applyAlignment="1">
      <alignment horizontal="center" wrapText="1"/>
    </xf>
    <xf numFmtId="0" fontId="27" fillId="47" borderId="3" xfId="0" applyFont="1" applyFill="1" applyBorder="1" applyAlignment="1">
      <alignment horizontal="center" vertical="top" wrapText="1"/>
    </xf>
    <xf numFmtId="0" fontId="75" fillId="46" borderId="25" xfId="0" applyFont="1" applyFill="1" applyBorder="1" applyAlignment="1">
      <alignment horizontal="center"/>
    </xf>
    <xf numFmtId="0" fontId="75" fillId="46" borderId="27" xfId="0" applyFont="1" applyFill="1" applyBorder="1" applyAlignment="1">
      <alignment horizontal="center"/>
    </xf>
    <xf numFmtId="0" fontId="33" fillId="0" borderId="0" xfId="0" applyFont="1" applyAlignment="1">
      <alignment horizontal="left" vertical="center"/>
    </xf>
    <xf numFmtId="0" fontId="24" fillId="51" borderId="0" xfId="0" applyFont="1" applyFill="1" applyAlignment="1">
      <alignment horizontal="left" vertical="center"/>
    </xf>
    <xf numFmtId="0" fontId="24" fillId="0" borderId="0" xfId="0" applyFont="1" applyAlignment="1">
      <alignment horizontal="left" vertical="center"/>
    </xf>
    <xf numFmtId="0" fontId="27" fillId="0" borderId="0" xfId="0" applyFont="1" applyAlignment="1">
      <alignment horizontal="left" wrapText="1"/>
    </xf>
    <xf numFmtId="0" fontId="73" fillId="0" borderId="0" xfId="0" applyNumberFormat="1" applyFont="1" applyAlignment="1">
      <alignment vertical="center" wrapText="1"/>
    </xf>
    <xf numFmtId="0" fontId="27" fillId="47" borderId="25" xfId="0" applyFont="1" applyFill="1" applyBorder="1" applyAlignment="1">
      <alignment horizontal="center" vertical="top" wrapText="1"/>
    </xf>
    <xf numFmtId="0" fontId="27" fillId="47" borderId="27" xfId="0" applyFont="1" applyFill="1" applyBorder="1" applyAlignment="1">
      <alignment horizontal="center" vertical="top" wrapText="1"/>
    </xf>
    <xf numFmtId="0" fontId="105" fillId="0" borderId="0" xfId="1836" applyFont="1" applyAlignment="1">
      <alignment horizontal="left" vertical="center" wrapText="1"/>
    </xf>
    <xf numFmtId="0" fontId="14" fillId="46" borderId="25" xfId="376" applyFont="1" applyFill="1" applyBorder="1" applyAlignment="1">
      <alignment horizontal="center"/>
    </xf>
    <xf numFmtId="0" fontId="14" fillId="46" borderId="5" xfId="376" applyFont="1" applyFill="1" applyBorder="1" applyAlignment="1">
      <alignment horizontal="center"/>
    </xf>
    <xf numFmtId="0" fontId="14" fillId="46" borderId="27" xfId="376" applyFont="1" applyFill="1" applyBorder="1" applyAlignment="1">
      <alignment horizontal="center"/>
    </xf>
    <xf numFmtId="0" fontId="36" fillId="47" borderId="11" xfId="376" applyFont="1" applyFill="1" applyBorder="1" applyAlignment="1">
      <alignment horizontal="center" vertical="top" wrapText="1"/>
    </xf>
    <xf numFmtId="0" fontId="36" fillId="47" borderId="5" xfId="376" applyFont="1" applyFill="1" applyBorder="1" applyAlignment="1">
      <alignment horizontal="center" vertical="top" wrapText="1"/>
    </xf>
    <xf numFmtId="0" fontId="36" fillId="47" borderId="12" xfId="376" applyFont="1" applyFill="1" applyBorder="1" applyAlignment="1">
      <alignment horizontal="center" vertical="top" wrapText="1"/>
    </xf>
    <xf numFmtId="0" fontId="36" fillId="47" borderId="3" xfId="376" applyFont="1" applyFill="1" applyBorder="1" applyAlignment="1">
      <alignment horizontal="center" vertical="top" wrapText="1"/>
    </xf>
    <xf numFmtId="0" fontId="36" fillId="47" borderId="11" xfId="376" applyFont="1" applyFill="1" applyBorder="1" applyAlignment="1">
      <alignment horizontal="center"/>
    </xf>
    <xf numFmtId="0" fontId="36" fillId="47" borderId="12" xfId="376" applyFont="1" applyFill="1" applyBorder="1" applyAlignment="1">
      <alignment horizontal="center"/>
    </xf>
    <xf numFmtId="0" fontId="102" fillId="46" borderId="25" xfId="0" applyFont="1" applyFill="1" applyBorder="1" applyAlignment="1">
      <alignment horizontal="center" vertical="top" wrapText="1"/>
    </xf>
    <xf numFmtId="0" fontId="102" fillId="46" borderId="5" xfId="0" applyFont="1" applyFill="1" applyBorder="1" applyAlignment="1">
      <alignment horizontal="center" vertical="top" wrapText="1"/>
    </xf>
    <xf numFmtId="0" fontId="102" fillId="46" borderId="27" xfId="0" applyFont="1" applyFill="1" applyBorder="1" applyAlignment="1">
      <alignment horizontal="center" vertical="top" wrapText="1"/>
    </xf>
    <xf numFmtId="0" fontId="73" fillId="0" borderId="0" xfId="376" applyNumberFormat="1" applyFont="1" applyAlignment="1">
      <alignment horizontal="left" vertical="top" wrapText="1"/>
    </xf>
    <xf numFmtId="0" fontId="105" fillId="0" borderId="0" xfId="0" applyFont="1" applyFill="1" applyAlignment="1">
      <alignment wrapText="1"/>
    </xf>
    <xf numFmtId="0" fontId="0" fillId="0" borderId="0" xfId="0" applyFont="1" applyFill="1" applyAlignment="1">
      <alignment wrapText="1"/>
    </xf>
    <xf numFmtId="0" fontId="118" fillId="46" borderId="25" xfId="0" applyFont="1" applyFill="1" applyBorder="1" applyAlignment="1">
      <alignment horizontal="center" vertical="center" wrapText="1"/>
    </xf>
    <xf numFmtId="0" fontId="118" fillId="46" borderId="27" xfId="0" applyFont="1" applyFill="1" applyBorder="1" applyAlignment="1">
      <alignment horizontal="center" vertical="center" wrapText="1"/>
    </xf>
    <xf numFmtId="0" fontId="105" fillId="0" borderId="0" xfId="0" applyFont="1" applyFill="1" applyAlignment="1">
      <alignment horizontal="left" vertical="center" wrapText="1"/>
    </xf>
    <xf numFmtId="0" fontId="102" fillId="46" borderId="25" xfId="0" applyFont="1" applyFill="1" applyBorder="1" applyAlignment="1">
      <alignment horizontal="center" vertical="center" wrapText="1"/>
    </xf>
    <xf numFmtId="0" fontId="102" fillId="46" borderId="27" xfId="0" applyFont="1" applyFill="1" applyBorder="1" applyAlignment="1">
      <alignment horizontal="center" vertical="center" wrapText="1"/>
    </xf>
    <xf numFmtId="0" fontId="35" fillId="0" borderId="0" xfId="225" applyNumberFormat="1" applyFont="1" applyAlignment="1">
      <alignment horizontal="left" vertical="center" wrapText="1"/>
    </xf>
    <xf numFmtId="0" fontId="36" fillId="47" borderId="3" xfId="225" applyFont="1" applyFill="1" applyBorder="1" applyAlignment="1">
      <alignment horizontal="center" vertical="center" wrapText="1"/>
    </xf>
    <xf numFmtId="0" fontId="24" fillId="46" borderId="0" xfId="225" applyFont="1" applyFill="1" applyAlignment="1">
      <alignment vertical="center" wrapText="1"/>
    </xf>
    <xf numFmtId="0" fontId="33" fillId="46" borderId="0" xfId="225" applyFont="1" applyFill="1" applyAlignment="1">
      <alignment vertical="center" wrapText="1"/>
    </xf>
    <xf numFmtId="0" fontId="36" fillId="47" borderId="11" xfId="225" applyFont="1" applyFill="1" applyBorder="1" applyAlignment="1">
      <alignment horizontal="center" vertical="center" wrapText="1"/>
    </xf>
    <xf numFmtId="0" fontId="36" fillId="47" borderId="12" xfId="225" applyFont="1" applyFill="1" applyBorder="1" applyAlignment="1">
      <alignment horizontal="center" vertical="center" wrapText="1"/>
    </xf>
    <xf numFmtId="0" fontId="102" fillId="46" borderId="57" xfId="0" applyFont="1" applyFill="1" applyBorder="1" applyAlignment="1">
      <alignment horizontal="left" vertical="center" wrapText="1"/>
    </xf>
    <xf numFmtId="0" fontId="102" fillId="46" borderId="27" xfId="0" applyFont="1" applyFill="1" applyBorder="1" applyAlignment="1">
      <alignment horizontal="left" vertical="center" wrapText="1"/>
    </xf>
    <xf numFmtId="0" fontId="102" fillId="46" borderId="52" xfId="0" applyFont="1" applyFill="1" applyBorder="1" applyAlignment="1">
      <alignment horizontal="center" vertical="center"/>
    </xf>
    <xf numFmtId="0" fontId="102" fillId="46" borderId="52" xfId="0" applyFont="1" applyFill="1" applyBorder="1" applyAlignment="1">
      <alignment horizontal="center" vertical="center" wrapText="1"/>
    </xf>
    <xf numFmtId="0" fontId="101" fillId="0" borderId="57" xfId="0" applyFont="1" applyBorder="1" applyAlignment="1">
      <alignment horizontal="center" vertical="center" wrapText="1"/>
    </xf>
    <xf numFmtId="0" fontId="101" fillId="0" borderId="55" xfId="0" applyFont="1" applyBorder="1" applyAlignment="1">
      <alignment horizontal="center" vertical="center" wrapText="1"/>
    </xf>
    <xf numFmtId="49" fontId="105" fillId="0" borderId="0" xfId="0" applyNumberFormat="1" applyFont="1" applyAlignment="1">
      <alignment horizontal="left" vertical="center" wrapText="1"/>
    </xf>
    <xf numFmtId="0" fontId="27" fillId="2" borderId="25" xfId="4229" applyFont="1" applyFill="1" applyBorder="1" applyAlignment="1">
      <alignment horizontal="center" vertical="center"/>
    </xf>
    <xf numFmtId="0" fontId="27" fillId="2" borderId="27" xfId="4229" applyFont="1" applyFill="1" applyBorder="1" applyAlignment="1">
      <alignment horizontal="center" vertical="center"/>
    </xf>
    <xf numFmtId="0" fontId="27" fillId="2" borderId="25" xfId="4229" applyFont="1" applyFill="1" applyBorder="1" applyAlignment="1">
      <alignment horizontal="center" vertical="center" wrapText="1"/>
    </xf>
    <xf numFmtId="0" fontId="27" fillId="2" borderId="27" xfId="4229" applyFont="1" applyFill="1" applyBorder="1" applyAlignment="1">
      <alignment horizontal="center" vertical="center" wrapText="1"/>
    </xf>
    <xf numFmtId="0" fontId="27" fillId="47" borderId="25" xfId="4229" applyFont="1" applyFill="1" applyBorder="1" applyAlignment="1">
      <alignment horizontal="center" vertical="center" wrapText="1"/>
    </xf>
    <xf numFmtId="0" fontId="27" fillId="47" borderId="27" xfId="4229" applyFont="1" applyFill="1" applyBorder="1" applyAlignment="1">
      <alignment horizontal="center" vertical="center" wrapText="1"/>
    </xf>
    <xf numFmtId="0" fontId="27" fillId="47" borderId="25" xfId="4229" applyFont="1" applyFill="1" applyBorder="1" applyAlignment="1">
      <alignment horizontal="center" vertical="center"/>
    </xf>
    <xf numFmtId="0" fontId="27" fillId="47" borderId="27" xfId="4229" applyFont="1" applyFill="1" applyBorder="1" applyAlignment="1">
      <alignment horizontal="center" vertical="center"/>
    </xf>
    <xf numFmtId="0" fontId="0" fillId="46" borderId="52" xfId="0" applyFill="1" applyBorder="1" applyAlignment="1">
      <alignment horizontal="center" vertical="center" wrapText="1"/>
    </xf>
    <xf numFmtId="0" fontId="12" fillId="47" borderId="25" xfId="4229" applyFill="1" applyBorder="1" applyAlignment="1">
      <alignment horizontal="center" vertical="center"/>
    </xf>
    <xf numFmtId="0" fontId="12" fillId="47" borderId="5" xfId="4229" applyFill="1" applyBorder="1" applyAlignment="1">
      <alignment horizontal="center" vertical="center"/>
    </xf>
    <xf numFmtId="0" fontId="12" fillId="47" borderId="27" xfId="4229" applyFill="1" applyBorder="1" applyAlignment="1">
      <alignment horizontal="center" vertical="center"/>
    </xf>
    <xf numFmtId="0" fontId="22" fillId="47" borderId="25" xfId="4229" applyFont="1" applyFill="1" applyBorder="1" applyAlignment="1">
      <alignment horizontal="center" vertical="center"/>
    </xf>
    <xf numFmtId="0" fontId="12" fillId="2" borderId="25" xfId="4229" applyFill="1" applyBorder="1" applyAlignment="1">
      <alignment horizontal="center" vertical="center"/>
    </xf>
    <xf numFmtId="0" fontId="12" fillId="2" borderId="5" xfId="4229" applyFill="1" applyBorder="1" applyAlignment="1">
      <alignment horizontal="center" vertical="center"/>
    </xf>
    <xf numFmtId="0" fontId="12" fillId="2" borderId="27" xfId="4229" applyFill="1" applyBorder="1" applyAlignment="1">
      <alignment horizontal="center" vertical="center"/>
    </xf>
    <xf numFmtId="0" fontId="22" fillId="2" borderId="25" xfId="4229" applyFont="1" applyFill="1" applyBorder="1" applyAlignment="1">
      <alignment horizontal="center" vertical="center"/>
    </xf>
    <xf numFmtId="0" fontId="0" fillId="46" borderId="52" xfId="0" applyFill="1" applyBorder="1" applyAlignment="1">
      <alignment horizontal="center" vertical="top" wrapText="1"/>
    </xf>
    <xf numFmtId="0" fontId="0" fillId="46" borderId="52" xfId="0" applyFill="1" applyBorder="1" applyAlignment="1">
      <alignment horizontal="center" vertical="center"/>
    </xf>
    <xf numFmtId="0" fontId="24" fillId="0" borderId="0" xfId="4229" applyFont="1" applyAlignment="1">
      <alignment horizontal="left" vertical="center" wrapText="1"/>
    </xf>
    <xf numFmtId="0" fontId="26" fillId="0" borderId="0" xfId="4229" applyNumberFormat="1" applyFont="1" applyBorder="1" applyAlignment="1">
      <alignment horizontal="left" vertical="center" wrapText="1"/>
    </xf>
    <xf numFmtId="0" fontId="27" fillId="47" borderId="5" xfId="4229" applyFont="1" applyFill="1" applyBorder="1" applyAlignment="1">
      <alignment horizontal="center" vertical="center" wrapText="1"/>
    </xf>
    <xf numFmtId="0" fontId="27" fillId="2" borderId="52" xfId="4229" applyFont="1" applyFill="1" applyBorder="1" applyAlignment="1">
      <alignment horizontal="center" vertical="center" wrapText="1"/>
    </xf>
    <xf numFmtId="0" fontId="118" fillId="46" borderId="52" xfId="0" applyFont="1" applyFill="1" applyBorder="1" applyAlignment="1">
      <alignment horizontal="center" vertical="center"/>
    </xf>
    <xf numFmtId="0" fontId="26" fillId="0" borderId="7" xfId="4229" applyNumberFormat="1" applyFont="1" applyBorder="1" applyAlignment="1">
      <alignment horizontal="left" vertical="center" wrapText="1"/>
    </xf>
    <xf numFmtId="0" fontId="24" fillId="46" borderId="0" xfId="4229" applyFont="1" applyFill="1" applyAlignment="1">
      <alignment horizontal="left" vertical="center" wrapText="1"/>
    </xf>
    <xf numFmtId="0" fontId="106" fillId="0" borderId="15" xfId="4231" applyFont="1" applyBorder="1" applyAlignment="1">
      <alignment horizontal="left" vertical="center" wrapText="1"/>
    </xf>
    <xf numFmtId="0" fontId="106" fillId="0" borderId="0" xfId="4231" applyFont="1" applyAlignment="1">
      <alignment horizontal="left" vertical="center" wrapText="1"/>
    </xf>
    <xf numFmtId="0" fontId="104" fillId="0" borderId="0" xfId="0" applyFont="1" applyAlignment="1">
      <alignment horizontal="left" vertical="center" wrapText="1"/>
    </xf>
    <xf numFmtId="0" fontId="24" fillId="46" borderId="0" xfId="4231" applyFont="1" applyFill="1" applyAlignment="1">
      <alignment horizontal="left" vertical="center" wrapText="1"/>
    </xf>
    <xf numFmtId="0" fontId="26" fillId="0" borderId="0" xfId="4231" applyNumberFormat="1" applyFont="1" applyAlignment="1">
      <alignment horizontal="left" vertical="center" wrapText="1"/>
    </xf>
    <xf numFmtId="0" fontId="24" fillId="46" borderId="0" xfId="4235" applyFont="1" applyFill="1" applyAlignment="1">
      <alignment horizontal="left" vertical="center"/>
    </xf>
    <xf numFmtId="0" fontId="26" fillId="0" borderId="7" xfId="4235" applyNumberFormat="1" applyFont="1" applyBorder="1" applyAlignment="1">
      <alignment horizontal="left" vertical="center" wrapText="1"/>
    </xf>
    <xf numFmtId="0" fontId="31" fillId="0" borderId="0" xfId="4235" applyFont="1" applyFill="1" applyAlignment="1">
      <alignment horizontal="left" vertical="center" wrapText="1"/>
    </xf>
    <xf numFmtId="0" fontId="106" fillId="0" borderId="0" xfId="4235" applyFont="1" applyFill="1" applyAlignment="1">
      <alignment horizontal="left" vertical="center" wrapText="1"/>
    </xf>
    <xf numFmtId="0" fontId="27" fillId="48" borderId="52" xfId="4235" applyFont="1" applyFill="1" applyBorder="1" applyAlignment="1">
      <alignment horizontal="center"/>
    </xf>
    <xf numFmtId="0" fontId="25" fillId="0" borderId="0" xfId="4235" applyFont="1" applyAlignment="1">
      <alignment horizontal="center"/>
    </xf>
    <xf numFmtId="0" fontId="26" fillId="0" borderId="0" xfId="4235" applyNumberFormat="1" applyFont="1" applyAlignment="1">
      <alignment vertical="center" wrapText="1"/>
    </xf>
    <xf numFmtId="44" fontId="27" fillId="47" borderId="25" xfId="182" applyFont="1" applyFill="1" applyBorder="1" applyAlignment="1">
      <alignment horizontal="center" vertical="top" wrapText="1"/>
    </xf>
    <xf numFmtId="44" fontId="27" fillId="47" borderId="5" xfId="182" applyFont="1" applyFill="1" applyBorder="1" applyAlignment="1">
      <alignment horizontal="center" vertical="top" wrapText="1"/>
    </xf>
    <xf numFmtId="44" fontId="27" fillId="47" borderId="27" xfId="182" applyFont="1" applyFill="1" applyBorder="1" applyAlignment="1">
      <alignment horizontal="center" vertical="top" wrapText="1"/>
    </xf>
    <xf numFmtId="0" fontId="27" fillId="2" borderId="52" xfId="4235" applyFont="1" applyFill="1" applyBorder="1" applyAlignment="1">
      <alignment horizontal="center" vertical="top" wrapText="1"/>
    </xf>
    <xf numFmtId="0" fontId="75" fillId="48" borderId="52" xfId="4235" applyFont="1" applyFill="1" applyBorder="1" applyAlignment="1">
      <alignment horizontal="center"/>
    </xf>
    <xf numFmtId="0" fontId="118" fillId="48" borderId="52" xfId="0" applyFont="1" applyFill="1" applyBorder="1" applyAlignment="1">
      <alignment horizont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27" fillId="2" borderId="52" xfId="4235" applyFont="1" applyFill="1" applyBorder="1" applyAlignment="1">
      <alignment horizontal="center"/>
    </xf>
    <xf numFmtId="0" fontId="27" fillId="47" borderId="25" xfId="4235" applyFont="1" applyFill="1" applyBorder="1" applyAlignment="1">
      <alignment horizontal="center"/>
    </xf>
    <xf numFmtId="0" fontId="27" fillId="47" borderId="27" xfId="4235" applyFont="1" applyFill="1" applyBorder="1" applyAlignment="1">
      <alignment horizontal="center"/>
    </xf>
    <xf numFmtId="0" fontId="105" fillId="0" borderId="0" xfId="0" applyFont="1" applyAlignment="1">
      <alignment horizontal="left" vertical="center" wrapText="1"/>
    </xf>
    <xf numFmtId="0" fontId="105" fillId="0" borderId="0" xfId="4236" applyFont="1" applyAlignment="1">
      <alignment horizontal="left" vertical="center" wrapText="1"/>
    </xf>
    <xf numFmtId="0" fontId="27" fillId="47" borderId="25" xfId="4235" applyFont="1" applyFill="1" applyBorder="1" applyAlignment="1">
      <alignment horizontal="center" vertical="center" wrapText="1"/>
    </xf>
    <xf numFmtId="0" fontId="27" fillId="47" borderId="5" xfId="4235" applyFont="1" applyFill="1" applyBorder="1" applyAlignment="1">
      <alignment horizontal="center" vertical="center" wrapText="1"/>
    </xf>
    <xf numFmtId="0" fontId="27" fillId="47" borderId="27" xfId="4235" applyFont="1" applyFill="1" applyBorder="1" applyAlignment="1">
      <alignment horizontal="center" vertical="center" wrapText="1"/>
    </xf>
    <xf numFmtId="0" fontId="27" fillId="2" borderId="25" xfId="4235" applyFont="1" applyFill="1" applyBorder="1" applyAlignment="1">
      <alignment horizontal="center" vertical="center" wrapText="1"/>
    </xf>
    <xf numFmtId="0" fontId="27" fillId="2" borderId="5" xfId="4235" applyFont="1" applyFill="1" applyBorder="1" applyAlignment="1">
      <alignment horizontal="center" vertical="center" wrapText="1"/>
    </xf>
    <xf numFmtId="0" fontId="27" fillId="2" borderId="27" xfId="4235" applyFont="1" applyFill="1" applyBorder="1" applyAlignment="1">
      <alignment horizontal="center" vertical="center" wrapText="1"/>
    </xf>
    <xf numFmtId="0" fontId="75" fillId="48" borderId="52" xfId="4235" applyFont="1" applyFill="1" applyBorder="1" applyAlignment="1">
      <alignment horizontal="center" vertical="center"/>
    </xf>
    <xf numFmtId="0" fontId="24" fillId="0" borderId="0" xfId="4235" applyFont="1" applyFill="1" applyAlignment="1">
      <alignment horizontal="left" vertical="center"/>
    </xf>
    <xf numFmtId="0" fontId="118" fillId="48" borderId="52" xfId="0" applyFont="1" applyFill="1" applyBorder="1" applyAlignment="1">
      <alignment horizontal="center" vertical="center" wrapText="1"/>
    </xf>
    <xf numFmtId="0" fontId="24" fillId="46" borderId="0" xfId="4235" applyFont="1" applyFill="1" applyAlignment="1">
      <alignment vertical="top" wrapText="1"/>
    </xf>
    <xf numFmtId="0" fontId="26" fillId="0" borderId="0" xfId="4235" applyNumberFormat="1" applyFont="1" applyAlignment="1">
      <alignment horizontal="left" vertical="center" wrapText="1"/>
    </xf>
    <xf numFmtId="0" fontId="118" fillId="46" borderId="52" xfId="0" applyFont="1" applyFill="1" applyBorder="1" applyAlignment="1">
      <alignment horizontal="center" vertical="center" wrapText="1"/>
    </xf>
    <xf numFmtId="0" fontId="27" fillId="46" borderId="52" xfId="4235" applyNumberFormat="1" applyFont="1" applyFill="1" applyBorder="1" applyAlignment="1">
      <alignment horizontal="center"/>
    </xf>
    <xf numFmtId="0" fontId="75" fillId="46" borderId="52" xfId="4235" applyFont="1" applyFill="1" applyBorder="1" applyAlignment="1">
      <alignment horizontal="center" vertical="center"/>
    </xf>
    <xf numFmtId="0" fontId="31" fillId="0" borderId="0" xfId="0" applyFont="1" applyAlignment="1">
      <alignment horizontal="left" vertical="center" wrapText="1"/>
    </xf>
    <xf numFmtId="0" fontId="118" fillId="46" borderId="25" xfId="0" applyFont="1" applyFill="1" applyBorder="1" applyAlignment="1">
      <alignment horizontal="center" wrapText="1"/>
    </xf>
    <xf numFmtId="0" fontId="118" fillId="46" borderId="5" xfId="0" applyFont="1" applyFill="1" applyBorder="1" applyAlignment="1">
      <alignment horizontal="center" wrapText="1"/>
    </xf>
    <xf numFmtId="0" fontId="118" fillId="46" borderId="27" xfId="0" applyFont="1" applyFill="1" applyBorder="1" applyAlignment="1">
      <alignment horizontal="center" wrapText="1"/>
    </xf>
    <xf numFmtId="0" fontId="27" fillId="46" borderId="52" xfId="4235" applyFont="1" applyFill="1" applyBorder="1" applyAlignment="1">
      <alignment horizontal="center"/>
    </xf>
    <xf numFmtId="0" fontId="26" fillId="0" borderId="0" xfId="4235" applyNumberFormat="1" applyFont="1" applyBorder="1" applyAlignment="1">
      <alignment vertical="center" wrapText="1"/>
    </xf>
    <xf numFmtId="0" fontId="26" fillId="0" borderId="0" xfId="4235" applyNumberFormat="1" applyFont="1" applyBorder="1" applyAlignment="1">
      <alignment vertical="top" wrapText="1"/>
    </xf>
    <xf numFmtId="0" fontId="27" fillId="2" borderId="52" xfId="4235" applyFont="1" applyFill="1" applyBorder="1" applyAlignment="1">
      <alignment horizontal="center" vertical="center" wrapText="1"/>
    </xf>
    <xf numFmtId="0" fontId="75" fillId="46" borderId="52" xfId="4235" applyNumberFormat="1" applyFont="1" applyFill="1" applyBorder="1" applyAlignment="1">
      <alignment horizontal="center" vertical="top" wrapText="1"/>
    </xf>
    <xf numFmtId="0" fontId="101" fillId="50" borderId="25" xfId="0" applyFont="1" applyFill="1" applyBorder="1" applyAlignment="1">
      <alignment horizontal="center" vertical="center" wrapText="1"/>
    </xf>
    <xf numFmtId="0" fontId="101" fillId="50" borderId="5" xfId="0" applyFont="1" applyFill="1" applyBorder="1" applyAlignment="1">
      <alignment horizontal="center" vertical="center" wrapText="1"/>
    </xf>
    <xf numFmtId="0" fontId="101" fillId="50" borderId="27" xfId="0" applyFont="1" applyFill="1" applyBorder="1" applyAlignment="1">
      <alignment horizontal="center" vertical="center" wrapText="1"/>
    </xf>
    <xf numFmtId="0" fontId="27" fillId="45" borderId="52" xfId="4235" applyFont="1" applyFill="1" applyBorder="1" applyAlignment="1">
      <alignment horizontal="center"/>
    </xf>
    <xf numFmtId="0" fontId="101" fillId="0" borderId="0" xfId="0" applyFont="1" applyFill="1" applyBorder="1" applyAlignment="1">
      <alignment horizontal="center" vertical="center" wrapText="1"/>
    </xf>
    <xf numFmtId="0" fontId="101" fillId="45" borderId="25" xfId="0" applyFont="1" applyFill="1" applyBorder="1" applyAlignment="1">
      <alignment horizontal="center" vertical="center" wrapText="1"/>
    </xf>
    <xf numFmtId="0" fontId="101" fillId="45" borderId="5" xfId="0" applyFont="1" applyFill="1" applyBorder="1" applyAlignment="1">
      <alignment horizontal="center" vertical="center" wrapText="1"/>
    </xf>
    <xf numFmtId="0" fontId="101" fillId="45" borderId="27" xfId="0" applyFont="1" applyFill="1" applyBorder="1" applyAlignment="1">
      <alignment horizontal="center" vertical="center" wrapText="1"/>
    </xf>
    <xf numFmtId="0" fontId="27" fillId="52" borderId="52" xfId="0" applyFont="1" applyFill="1" applyBorder="1" applyAlignment="1">
      <alignment horizontal="center"/>
    </xf>
    <xf numFmtId="0" fontId="27" fillId="47" borderId="52" xfId="4235" applyFont="1" applyFill="1" applyBorder="1" applyAlignment="1">
      <alignment horizontal="center"/>
    </xf>
    <xf numFmtId="0" fontId="118" fillId="46" borderId="25" xfId="0" applyFont="1" applyFill="1" applyBorder="1" applyAlignment="1">
      <alignment horizontal="center" vertical="top" wrapText="1"/>
    </xf>
    <xf numFmtId="0" fontId="118" fillId="46" borderId="5" xfId="0" applyFont="1" applyFill="1" applyBorder="1" applyAlignment="1">
      <alignment horizontal="center" vertical="top" wrapText="1"/>
    </xf>
    <xf numFmtId="0" fontId="118" fillId="46" borderId="27" xfId="0" applyFont="1" applyFill="1" applyBorder="1" applyAlignment="1">
      <alignment horizontal="center" vertical="top" wrapText="1"/>
    </xf>
    <xf numFmtId="0" fontId="69" fillId="0" borderId="0" xfId="4235" applyFont="1" applyAlignment="1">
      <alignment horizontal="left"/>
    </xf>
    <xf numFmtId="0" fontId="27" fillId="45" borderId="25" xfId="4235" applyFont="1" applyFill="1" applyBorder="1" applyAlignment="1">
      <alignment horizontal="center"/>
    </xf>
    <xf numFmtId="0" fontId="27" fillId="45" borderId="5" xfId="4235" applyFont="1" applyFill="1" applyBorder="1" applyAlignment="1">
      <alignment horizontal="center"/>
    </xf>
    <xf numFmtId="0" fontId="27" fillId="47" borderId="5" xfId="4235" applyFont="1" applyFill="1" applyBorder="1" applyAlignment="1">
      <alignment horizontal="center"/>
    </xf>
    <xf numFmtId="0" fontId="75" fillId="48" borderId="25" xfId="4235" applyNumberFormat="1" applyFont="1" applyFill="1" applyBorder="1" applyAlignment="1">
      <alignment horizontal="center" vertical="center" wrapText="1"/>
    </xf>
    <xf numFmtId="0" fontId="75" fillId="48" borderId="5" xfId="4235" applyNumberFormat="1" applyFont="1" applyFill="1" applyBorder="1" applyAlignment="1">
      <alignment horizontal="center" vertical="center" wrapText="1"/>
    </xf>
    <xf numFmtId="0" fontId="27" fillId="49" borderId="25" xfId="4235" applyFont="1" applyFill="1" applyBorder="1" applyAlignment="1">
      <alignment horizontal="center" vertical="top" wrapText="1"/>
    </xf>
    <xf numFmtId="0" fontId="27" fillId="49" borderId="5" xfId="4235" applyFont="1" applyFill="1" applyBorder="1" applyAlignment="1">
      <alignment horizontal="center" vertical="top" wrapText="1"/>
    </xf>
    <xf numFmtId="0" fontId="27" fillId="49" borderId="27" xfId="4235" applyFont="1" applyFill="1" applyBorder="1" applyAlignment="1">
      <alignment horizontal="center" vertical="top" wrapText="1"/>
    </xf>
    <xf numFmtId="0" fontId="27" fillId="50" borderId="25" xfId="4235" applyFont="1" applyFill="1" applyBorder="1" applyAlignment="1">
      <alignment horizontal="center" vertical="top" wrapText="1"/>
    </xf>
    <xf numFmtId="0" fontId="27" fillId="50" borderId="5" xfId="4235" applyFont="1" applyFill="1" applyBorder="1" applyAlignment="1">
      <alignment horizontal="center" vertical="top" wrapText="1"/>
    </xf>
    <xf numFmtId="0" fontId="27" fillId="50" borderId="27" xfId="4235" applyFont="1" applyFill="1" applyBorder="1" applyAlignment="1">
      <alignment horizontal="center" vertical="top" wrapText="1"/>
    </xf>
    <xf numFmtId="0" fontId="26" fillId="0" borderId="7" xfId="4235" applyNumberFormat="1" applyFont="1" applyFill="1" applyBorder="1" applyAlignment="1">
      <alignment vertical="center" wrapText="1"/>
    </xf>
    <xf numFmtId="0" fontId="27" fillId="46" borderId="25" xfId="4235" applyFont="1" applyFill="1" applyBorder="1" applyAlignment="1">
      <alignment horizontal="center"/>
    </xf>
    <xf numFmtId="0" fontId="27" fillId="46" borderId="27" xfId="4235" applyFont="1" applyFill="1" applyBorder="1" applyAlignment="1">
      <alignment horizontal="center"/>
    </xf>
    <xf numFmtId="0" fontId="27" fillId="49" borderId="25" xfId="4235" applyFont="1" applyFill="1" applyBorder="1" applyAlignment="1">
      <alignment horizontal="center"/>
    </xf>
    <xf numFmtId="0" fontId="27" fillId="49" borderId="27" xfId="4235" applyFont="1" applyFill="1" applyBorder="1" applyAlignment="1">
      <alignment horizontal="center"/>
    </xf>
    <xf numFmtId="0" fontId="69" fillId="0" borderId="0" xfId="4235" applyFont="1" applyAlignment="1">
      <alignment horizontal="left" vertical="center"/>
    </xf>
    <xf numFmtId="0" fontId="27" fillId="50" borderId="25" xfId="4235" applyFont="1" applyFill="1" applyBorder="1" applyAlignment="1">
      <alignment horizontal="center"/>
    </xf>
    <xf numFmtId="0" fontId="27" fillId="50" borderId="27" xfId="4235" applyFont="1" applyFill="1" applyBorder="1" applyAlignment="1">
      <alignment horizontal="center"/>
    </xf>
    <xf numFmtId="0" fontId="27" fillId="46" borderId="25" xfId="4235" applyFont="1" applyFill="1" applyBorder="1" applyAlignment="1">
      <alignment horizontal="center" vertical="top" wrapText="1"/>
    </xf>
    <xf numFmtId="0" fontId="27" fillId="46" borderId="5" xfId="4235" applyFont="1" applyFill="1" applyBorder="1" applyAlignment="1">
      <alignment horizontal="center" vertical="top" wrapText="1"/>
    </xf>
    <xf numFmtId="0" fontId="27" fillId="46" borderId="27" xfId="4235" applyFont="1" applyFill="1" applyBorder="1" applyAlignment="1">
      <alignment horizontal="center" vertical="top" wrapText="1"/>
    </xf>
    <xf numFmtId="0" fontId="159" fillId="0" borderId="0" xfId="0" applyFont="1" applyAlignment="1">
      <alignment horizontal="left" vertical="center"/>
    </xf>
    <xf numFmtId="0" fontId="230" fillId="0" borderId="0" xfId="4234" applyFont="1" applyAlignment="1">
      <alignment horizontal="left" vertical="center"/>
    </xf>
    <xf numFmtId="0" fontId="102" fillId="46" borderId="52" xfId="0" applyFont="1" applyFill="1" applyBorder="1" applyAlignment="1">
      <alignment horizontal="center"/>
    </xf>
    <xf numFmtId="0" fontId="75" fillId="51" borderId="52" xfId="4235" applyFont="1" applyFill="1" applyBorder="1" applyAlignment="1">
      <alignment horizontal="center" vertical="center"/>
    </xf>
    <xf numFmtId="0" fontId="27" fillId="51" borderId="52" xfId="4235" applyFont="1" applyFill="1" applyBorder="1" applyAlignment="1">
      <alignment horizontal="center"/>
    </xf>
    <xf numFmtId="0" fontId="69" fillId="46" borderId="0" xfId="4235" applyFont="1" applyFill="1" applyAlignment="1">
      <alignment vertical="center" wrapText="1"/>
    </xf>
    <xf numFmtId="0" fontId="26" fillId="0" borderId="0" xfId="4235" applyNumberFormat="1" applyFont="1" applyAlignment="1">
      <alignment horizontal="left" vertical="top" wrapText="1"/>
    </xf>
    <xf numFmtId="0" fontId="69" fillId="0" borderId="0" xfId="4235" applyFont="1" applyFill="1" applyAlignment="1">
      <alignment vertical="center" wrapText="1"/>
    </xf>
    <xf numFmtId="49" fontId="105" fillId="0" borderId="0" xfId="0" applyNumberFormat="1" applyFont="1" applyAlignment="1">
      <alignment wrapText="1"/>
    </xf>
    <xf numFmtId="0" fontId="0" fillId="0" borderId="0" xfId="0" applyFont="1" applyAlignment="1">
      <alignment wrapText="1"/>
    </xf>
    <xf numFmtId="0" fontId="153" fillId="46" borderId="26" xfId="253" applyFont="1" applyFill="1" applyBorder="1" applyAlignment="1"/>
    <xf numFmtId="0" fontId="129" fillId="46" borderId="0" xfId="2434" applyFont="1" applyFill="1" applyAlignment="1">
      <alignment horizontal="left" vertical="center" wrapText="1"/>
    </xf>
    <xf numFmtId="0" fontId="98" fillId="0" borderId="0" xfId="2434" applyNumberFormat="1" applyFont="1" applyAlignment="1">
      <alignment horizontal="left" vertical="center" wrapText="1"/>
    </xf>
    <xf numFmtId="0" fontId="32" fillId="0" borderId="15" xfId="253" applyFont="1" applyFill="1" applyBorder="1" applyAlignment="1">
      <alignment horizontal="left" vertical="center" wrapText="1"/>
    </xf>
    <xf numFmtId="0" fontId="59" fillId="0" borderId="0" xfId="253" applyFont="1" applyFill="1" applyBorder="1" applyAlignment="1">
      <alignment horizontal="left"/>
    </xf>
    <xf numFmtId="170" fontId="28" fillId="0" borderId="41" xfId="316" applyNumberFormat="1" applyFont="1" applyBorder="1" applyAlignment="1">
      <alignment horizontal="center" vertical="center" wrapText="1"/>
    </xf>
    <xf numFmtId="170" fontId="28" fillId="0" borderId="43" xfId="316" applyNumberFormat="1" applyFont="1" applyBorder="1" applyAlignment="1">
      <alignment horizontal="center" vertical="center" wrapText="1"/>
    </xf>
    <xf numFmtId="0" fontId="153" fillId="46" borderId="25" xfId="253" applyFont="1" applyFill="1" applyBorder="1" applyAlignment="1">
      <alignment horizontal="center" vertical="center" wrapText="1"/>
    </xf>
    <xf numFmtId="0" fontId="153" fillId="46" borderId="5" xfId="253" applyFont="1" applyFill="1" applyBorder="1" applyAlignment="1">
      <alignment horizontal="center" vertical="center" wrapText="1"/>
    </xf>
    <xf numFmtId="0" fontId="153" fillId="46" borderId="27" xfId="253" applyFont="1" applyFill="1" applyBorder="1" applyAlignment="1">
      <alignment horizontal="center" vertical="center" wrapText="1"/>
    </xf>
    <xf numFmtId="177" fontId="153" fillId="81" borderId="26" xfId="316" applyNumberFormat="1" applyFont="1" applyFill="1" applyBorder="1" applyAlignment="1">
      <alignment horizontal="left" vertical="top" wrapText="1"/>
    </xf>
    <xf numFmtId="177" fontId="153" fillId="81" borderId="26" xfId="316" applyNumberFormat="1" applyFont="1" applyFill="1" applyBorder="1" applyAlignment="1">
      <alignment horizontal="center" vertical="center"/>
    </xf>
    <xf numFmtId="0" fontId="59" fillId="46" borderId="25" xfId="253" applyFont="1" applyFill="1" applyBorder="1" applyAlignment="1">
      <alignment horizontal="center" vertical="center" wrapText="1"/>
    </xf>
    <xf numFmtId="0" fontId="59" fillId="46" borderId="5" xfId="253" applyFont="1" applyFill="1" applyBorder="1" applyAlignment="1">
      <alignment horizontal="center" vertical="center" wrapText="1"/>
    </xf>
    <xf numFmtId="0" fontId="59" fillId="46" borderId="27" xfId="253" applyFont="1" applyFill="1" applyBorder="1" applyAlignment="1">
      <alignment horizontal="center" vertical="center" wrapText="1"/>
    </xf>
    <xf numFmtId="0" fontId="125" fillId="46" borderId="25" xfId="2434" applyFont="1" applyFill="1" applyBorder="1" applyAlignment="1">
      <alignment horizontal="center" vertical="center" wrapText="1"/>
    </xf>
    <xf numFmtId="0" fontId="125" fillId="46" borderId="5" xfId="2434" applyFont="1" applyFill="1" applyBorder="1" applyAlignment="1">
      <alignment horizontal="center" vertical="center" wrapText="1"/>
    </xf>
    <xf numFmtId="0" fontId="125" fillId="46" borderId="27" xfId="2434" applyFont="1" applyFill="1" applyBorder="1" applyAlignment="1">
      <alignment horizontal="center" vertical="center" wrapText="1"/>
    </xf>
    <xf numFmtId="0" fontId="28" fillId="0" borderId="0" xfId="2434" applyFont="1" applyBorder="1" applyAlignment="1">
      <alignment horizontal="left" vertical="center" wrapText="1"/>
    </xf>
    <xf numFmtId="0" fontId="153" fillId="46" borderId="25" xfId="253" applyFont="1" applyFill="1" applyBorder="1" applyAlignment="1">
      <alignment horizontal="center" wrapText="1"/>
    </xf>
    <xf numFmtId="0" fontId="153" fillId="46" borderId="5" xfId="253" applyFont="1" applyFill="1" applyBorder="1" applyAlignment="1">
      <alignment horizontal="center" wrapText="1"/>
    </xf>
    <xf numFmtId="0" fontId="153" fillId="46" borderId="27" xfId="253" applyFont="1" applyFill="1" applyBorder="1" applyAlignment="1">
      <alignment horizontal="center" wrapText="1"/>
    </xf>
    <xf numFmtId="0" fontId="59" fillId="46" borderId="25" xfId="253" applyFont="1" applyFill="1" applyBorder="1" applyAlignment="1">
      <alignment horizontal="center" wrapText="1"/>
    </xf>
    <xf numFmtId="0" fontId="59" fillId="46" borderId="5" xfId="253" applyFont="1" applyFill="1" applyBorder="1" applyAlignment="1">
      <alignment horizontal="center" wrapText="1"/>
    </xf>
    <xf numFmtId="0" fontId="59" fillId="46" borderId="27" xfId="253" applyFont="1" applyFill="1" applyBorder="1" applyAlignment="1">
      <alignment horizontal="center" wrapText="1"/>
    </xf>
    <xf numFmtId="170" fontId="28" fillId="0" borderId="26" xfId="316" applyNumberFormat="1" applyFont="1" applyBorder="1" applyAlignment="1">
      <alignment horizontal="center" vertical="center" wrapText="1"/>
    </xf>
    <xf numFmtId="177" fontId="153" fillId="81" borderId="26" xfId="253" applyNumberFormat="1" applyFont="1" applyFill="1" applyBorder="1" applyAlignment="1">
      <alignment horizontal="left" vertical="top" wrapText="1"/>
    </xf>
    <xf numFmtId="0" fontId="28" fillId="81" borderId="26" xfId="253" applyFont="1" applyFill="1" applyBorder="1" applyAlignment="1">
      <alignment horizontal="left" vertical="top" wrapText="1"/>
    </xf>
    <xf numFmtId="177" fontId="153" fillId="81" borderId="26" xfId="253" applyNumberFormat="1" applyFont="1" applyFill="1" applyBorder="1" applyAlignment="1">
      <alignment horizontal="center" vertical="center"/>
    </xf>
    <xf numFmtId="177" fontId="59" fillId="0" borderId="0" xfId="261" applyNumberFormat="1" applyFont="1" applyFill="1" applyBorder="1" applyAlignment="1">
      <alignment horizontal="center" vertical="center" wrapText="1"/>
    </xf>
    <xf numFmtId="0" fontId="29" fillId="0" borderId="0" xfId="261" applyFont="1" applyFill="1" applyBorder="1" applyAlignment="1">
      <alignment horizontal="center" vertical="center" wrapText="1"/>
    </xf>
    <xf numFmtId="0" fontId="14" fillId="49" borderId="26" xfId="225" applyFont="1" applyFill="1" applyBorder="1" applyAlignment="1">
      <alignment horizontal="center"/>
    </xf>
    <xf numFmtId="0" fontId="83" fillId="49" borderId="26" xfId="225" applyFill="1" applyBorder="1" applyAlignment="1">
      <alignment horizontal="center"/>
    </xf>
    <xf numFmtId="0" fontId="36" fillId="48" borderId="14" xfId="225" applyFont="1" applyFill="1" applyBorder="1" applyAlignment="1">
      <alignment horizontal="center" vertical="center"/>
    </xf>
    <xf numFmtId="0" fontId="36" fillId="48" borderId="6" xfId="225" applyFont="1" applyFill="1" applyBorder="1" applyAlignment="1">
      <alignment horizontal="center" vertical="center"/>
    </xf>
    <xf numFmtId="0" fontId="36" fillId="48" borderId="8" xfId="225" applyFont="1" applyFill="1" applyBorder="1" applyAlignment="1">
      <alignment horizontal="center" vertical="center"/>
    </xf>
    <xf numFmtId="0" fontId="36" fillId="2" borderId="11" xfId="225" applyFont="1" applyFill="1" applyBorder="1" applyAlignment="1">
      <alignment horizontal="center" vertical="top" wrapText="1"/>
    </xf>
    <xf numFmtId="0" fontId="36" fillId="2" borderId="5" xfId="225" applyFont="1" applyFill="1" applyBorder="1" applyAlignment="1">
      <alignment horizontal="center" vertical="top" wrapText="1"/>
    </xf>
    <xf numFmtId="0" fontId="36" fillId="2" borderId="12" xfId="225" applyFont="1" applyFill="1" applyBorder="1" applyAlignment="1">
      <alignment horizontal="center" vertical="top" wrapText="1"/>
    </xf>
    <xf numFmtId="0" fontId="24" fillId="46" borderId="0" xfId="225" applyFont="1" applyFill="1" applyAlignment="1">
      <alignment horizontal="left" vertical="center"/>
    </xf>
    <xf numFmtId="0" fontId="26" fillId="0" borderId="0" xfId="225" applyNumberFormat="1" applyFont="1" applyAlignment="1">
      <alignment horizontal="left" vertical="center" wrapText="1"/>
    </xf>
    <xf numFmtId="0" fontId="26" fillId="0" borderId="0" xfId="225" applyNumberFormat="1" applyFont="1" applyFill="1" applyAlignment="1">
      <alignment vertical="center" wrapText="1"/>
    </xf>
    <xf numFmtId="0" fontId="36" fillId="2" borderId="14" xfId="225" applyFont="1" applyFill="1" applyBorder="1" applyAlignment="1">
      <alignment horizontal="center" vertical="center"/>
    </xf>
    <xf numFmtId="0" fontId="36" fillId="2" borderId="6" xfId="225" applyFont="1" applyFill="1" applyBorder="1" applyAlignment="1">
      <alignment horizontal="center" vertical="center"/>
    </xf>
    <xf numFmtId="0" fontId="36" fillId="2" borderId="8" xfId="225" applyFont="1" applyFill="1" applyBorder="1" applyAlignment="1">
      <alignment horizontal="center" vertical="center"/>
    </xf>
    <xf numFmtId="0" fontId="36" fillId="2" borderId="3" xfId="225" applyFont="1" applyFill="1" applyBorder="1" applyAlignment="1">
      <alignment horizontal="center" vertical="top" wrapText="1"/>
    </xf>
    <xf numFmtId="0" fontId="27" fillId="48" borderId="11" xfId="225" applyFont="1" applyFill="1" applyBorder="1" applyAlignment="1">
      <alignment horizontal="center" vertical="top" wrapText="1"/>
    </xf>
    <xf numFmtId="0" fontId="36" fillId="48" borderId="5" xfId="225" applyFont="1" applyFill="1" applyBorder="1" applyAlignment="1">
      <alignment horizontal="center" vertical="top" wrapText="1"/>
    </xf>
    <xf numFmtId="0" fontId="36" fillId="48" borderId="12" xfId="225" applyFont="1" applyFill="1" applyBorder="1" applyAlignment="1">
      <alignment horizontal="center" vertical="top" wrapText="1"/>
    </xf>
    <xf numFmtId="0" fontId="27" fillId="47" borderId="26" xfId="225" applyFont="1" applyFill="1" applyBorder="1" applyAlignment="1">
      <alignment horizontal="center" vertical="top" wrapText="1"/>
    </xf>
    <xf numFmtId="0" fontId="27" fillId="48" borderId="8" xfId="225" applyFont="1" applyFill="1" applyBorder="1" applyAlignment="1">
      <alignment horizontal="center" vertical="top" wrapText="1"/>
    </xf>
    <xf numFmtId="0" fontId="36" fillId="48" borderId="26" xfId="225" applyFont="1" applyFill="1" applyBorder="1" applyAlignment="1">
      <alignment horizontal="center" vertical="center"/>
    </xf>
    <xf numFmtId="0" fontId="27" fillId="48" borderId="26" xfId="225" applyFont="1" applyFill="1" applyBorder="1" applyAlignment="1">
      <alignment horizontal="center" vertical="top" wrapText="1"/>
    </xf>
    <xf numFmtId="170" fontId="28" fillId="49" borderId="3" xfId="225" applyNumberFormat="1" applyFont="1" applyFill="1" applyBorder="1" applyAlignment="1">
      <alignment horizontal="center"/>
    </xf>
    <xf numFmtId="0" fontId="32" fillId="49" borderId="25" xfId="474" applyFont="1" applyFill="1" applyBorder="1" applyAlignment="1">
      <alignment horizontal="center"/>
    </xf>
    <xf numFmtId="0" fontId="32" fillId="49" borderId="27" xfId="474" applyFont="1" applyFill="1" applyBorder="1" applyAlignment="1">
      <alignment horizontal="center"/>
    </xf>
    <xf numFmtId="0" fontId="32" fillId="49" borderId="5" xfId="474" applyFont="1" applyFill="1" applyBorder="1" applyAlignment="1">
      <alignment horizontal="center"/>
    </xf>
    <xf numFmtId="0" fontId="36" fillId="48" borderId="3" xfId="225" applyFont="1" applyFill="1" applyBorder="1" applyAlignment="1">
      <alignment horizontal="center" vertical="top" wrapText="1"/>
    </xf>
    <xf numFmtId="0" fontId="36" fillId="47" borderId="3" xfId="225" applyFont="1" applyFill="1" applyBorder="1" applyAlignment="1">
      <alignment horizontal="center" vertical="top" wrapText="1"/>
    </xf>
    <xf numFmtId="3" fontId="28" fillId="49" borderId="25" xfId="225" applyNumberFormat="1" applyFont="1" applyFill="1" applyBorder="1" applyAlignment="1">
      <alignment horizontal="center" vertical="center"/>
    </xf>
    <xf numFmtId="3" fontId="28" fillId="49" borderId="27" xfId="225" applyNumberFormat="1" applyFont="1" applyFill="1" applyBorder="1" applyAlignment="1">
      <alignment horizontal="center" vertical="center"/>
    </xf>
    <xf numFmtId="0" fontId="14" fillId="45" borderId="26" xfId="225" applyFont="1" applyFill="1" applyBorder="1" applyAlignment="1">
      <alignment horizontal="center"/>
    </xf>
    <xf numFmtId="0" fontId="83" fillId="45" borderId="26" xfId="225" applyFill="1" applyBorder="1" applyAlignment="1">
      <alignment horizontal="center"/>
    </xf>
    <xf numFmtId="0" fontId="14" fillId="54" borderId="26" xfId="225" applyFont="1" applyFill="1" applyBorder="1" applyAlignment="1">
      <alignment horizontal="center"/>
    </xf>
    <xf numFmtId="0" fontId="83" fillId="54" borderId="26" xfId="225" applyFill="1" applyBorder="1" applyAlignment="1">
      <alignment horizontal="center"/>
    </xf>
    <xf numFmtId="0" fontId="29" fillId="0" borderId="0" xfId="0" applyFont="1" applyAlignment="1">
      <alignment horizontal="left" vertical="center"/>
    </xf>
    <xf numFmtId="0" fontId="29" fillId="0" borderId="0" xfId="298" applyFont="1" applyFill="1" applyBorder="1" applyAlignment="1">
      <alignment vertical="center" wrapText="1"/>
    </xf>
    <xf numFmtId="0" fontId="104" fillId="0" borderId="0" xfId="0" applyFont="1" applyAlignment="1">
      <alignment vertical="center" wrapText="1"/>
    </xf>
    <xf numFmtId="0" fontId="26" fillId="0" borderId="0" xfId="0" applyFont="1" applyAlignment="1">
      <alignment horizontal="left" vertical="center"/>
    </xf>
    <xf numFmtId="0" fontId="153" fillId="48" borderId="26" xfId="187" applyFont="1" applyFill="1" applyBorder="1" applyAlignment="1">
      <alignment horizontal="center" vertical="center" wrapText="1"/>
    </xf>
    <xf numFmtId="0" fontId="59" fillId="48" borderId="26" xfId="187" applyFont="1" applyFill="1" applyBorder="1" applyAlignment="1">
      <alignment horizontal="center" vertical="center" wrapText="1"/>
    </xf>
    <xf numFmtId="0" fontId="98" fillId="0" borderId="0" xfId="187" applyAlignment="1">
      <alignment horizontal="left" wrapText="1"/>
    </xf>
    <xf numFmtId="0" fontId="74" fillId="0" borderId="0" xfId="2434" applyFont="1" applyAlignment="1">
      <alignment horizontal="left" vertical="center"/>
    </xf>
    <xf numFmtId="0" fontId="28" fillId="0" borderId="0" xfId="0" applyFont="1" applyAlignment="1">
      <alignment horizontal="left" vertical="center"/>
    </xf>
    <xf numFmtId="0" fontId="27" fillId="48" borderId="11" xfId="225" applyFont="1" applyFill="1" applyBorder="1" applyAlignment="1">
      <alignment horizontal="center" vertical="center" wrapText="1"/>
    </xf>
    <xf numFmtId="0" fontId="36" fillId="48" borderId="5" xfId="225" applyFont="1" applyFill="1" applyBorder="1" applyAlignment="1">
      <alignment horizontal="center" vertical="center" wrapText="1"/>
    </xf>
    <xf numFmtId="0" fontId="36" fillId="48" borderId="12" xfId="225" applyFont="1" applyFill="1" applyBorder="1" applyAlignment="1">
      <alignment horizontal="center" vertical="center" wrapText="1"/>
    </xf>
    <xf numFmtId="0" fontId="27" fillId="48" borderId="26" xfId="225" applyFont="1" applyFill="1" applyBorder="1" applyAlignment="1">
      <alignment horizontal="center" vertical="center" wrapText="1"/>
    </xf>
    <xf numFmtId="0" fontId="36" fillId="48" borderId="26" xfId="225" applyFont="1" applyFill="1" applyBorder="1" applyAlignment="1">
      <alignment horizontal="center" vertical="center" wrapText="1"/>
    </xf>
    <xf numFmtId="0" fontId="36" fillId="47" borderId="5" xfId="225" applyFont="1" applyFill="1" applyBorder="1" applyAlignment="1">
      <alignment horizontal="center" vertical="center" wrapText="1"/>
    </xf>
    <xf numFmtId="0" fontId="36" fillId="2" borderId="3" xfId="225" applyFont="1" applyFill="1" applyBorder="1" applyAlignment="1">
      <alignment horizontal="center" vertical="center" wrapText="1"/>
    </xf>
    <xf numFmtId="0" fontId="24" fillId="46" borderId="0" xfId="225" applyFont="1" applyFill="1" applyAlignment="1">
      <alignment horizontal="left"/>
    </xf>
    <xf numFmtId="0" fontId="40" fillId="0" borderId="0" xfId="225" applyFont="1" applyAlignment="1">
      <alignment horizontal="left"/>
    </xf>
    <xf numFmtId="0" fontId="24" fillId="0" borderId="0" xfId="225" applyFont="1" applyAlignment="1">
      <alignment horizontal="left"/>
    </xf>
    <xf numFmtId="0" fontId="25" fillId="0" borderId="0" xfId="0" applyFont="1" applyAlignment="1">
      <alignment horizontal="left" vertical="center" wrapText="1"/>
    </xf>
    <xf numFmtId="0" fontId="69" fillId="0" borderId="0" xfId="225" applyFont="1" applyAlignment="1">
      <alignment horizontal="center"/>
    </xf>
    <xf numFmtId="0" fontId="27" fillId="53" borderId="26" xfId="225" applyFont="1" applyFill="1" applyBorder="1" applyAlignment="1">
      <alignment horizontal="center" vertical="center" wrapText="1"/>
    </xf>
    <xf numFmtId="0" fontId="78" fillId="0" borderId="0" xfId="2434" applyFont="1" applyAlignment="1">
      <alignment horizontal="left" vertical="center"/>
    </xf>
    <xf numFmtId="0" fontId="36" fillId="0" borderId="11" xfId="225" applyFont="1" applyFill="1" applyBorder="1" applyAlignment="1">
      <alignment horizontal="center"/>
    </xf>
    <xf numFmtId="0" fontId="36" fillId="0" borderId="12" xfId="225" applyFont="1" applyFill="1" applyBorder="1" applyAlignment="1">
      <alignment horizontal="center"/>
    </xf>
    <xf numFmtId="0" fontId="27" fillId="0" borderId="11" xfId="225" applyFont="1" applyFill="1" applyBorder="1" applyAlignment="1">
      <alignment horizontal="center"/>
    </xf>
    <xf numFmtId="0" fontId="125" fillId="46" borderId="61" xfId="0" applyFont="1" applyFill="1" applyBorder="1" applyAlignment="1">
      <alignment horizontal="center" vertical="center"/>
    </xf>
    <xf numFmtId="0" fontId="125" fillId="0" borderId="61" xfId="0" applyFont="1" applyBorder="1" applyAlignment="1">
      <alignment horizontal="center" vertical="center"/>
    </xf>
    <xf numFmtId="0" fontId="119" fillId="46" borderId="63" xfId="0" applyFont="1" applyFill="1" applyBorder="1" applyAlignment="1">
      <alignment horizontal="center"/>
    </xf>
    <xf numFmtId="0" fontId="119" fillId="46" borderId="5" xfId="0" applyFont="1" applyFill="1" applyBorder="1" applyAlignment="1">
      <alignment horizontal="center"/>
    </xf>
    <xf numFmtId="0" fontId="119" fillId="46" borderId="62" xfId="0" applyFont="1" applyFill="1" applyBorder="1" applyAlignment="1">
      <alignment horizontal="center"/>
    </xf>
    <xf numFmtId="0" fontId="29" fillId="46" borderId="61" xfId="298" applyFont="1" applyFill="1" applyBorder="1" applyAlignment="1">
      <alignment horizontal="center" vertical="center"/>
    </xf>
    <xf numFmtId="0" fontId="129" fillId="46" borderId="0" xfId="0" applyFont="1" applyFill="1" applyAlignment="1">
      <alignment horizontal="left" vertical="center"/>
    </xf>
    <xf numFmtId="0" fontId="98" fillId="0" borderId="63" xfId="0" applyFont="1" applyBorder="1" applyAlignment="1">
      <alignment horizontal="center" vertical="center" wrapText="1"/>
    </xf>
    <xf numFmtId="0" fontId="98" fillId="0" borderId="5" xfId="0" applyFont="1" applyBorder="1" applyAlignment="1">
      <alignment horizontal="center" vertical="center" wrapText="1"/>
    </xf>
    <xf numFmtId="0" fontId="98" fillId="0" borderId="62" xfId="0" applyFont="1" applyBorder="1" applyAlignment="1">
      <alignment horizontal="center" vertical="center" wrapText="1"/>
    </xf>
    <xf numFmtId="0" fontId="102" fillId="46" borderId="61" xfId="298" applyFont="1" applyFill="1" applyBorder="1" applyAlignment="1">
      <alignment horizontal="center" vertical="center"/>
    </xf>
    <xf numFmtId="0" fontId="106" fillId="0" borderId="0" xfId="0" applyFont="1" applyAlignment="1">
      <alignment horizontal="left" vertical="center"/>
    </xf>
    <xf numFmtId="0" fontId="106" fillId="0" borderId="0" xfId="0" applyFont="1" applyAlignment="1">
      <alignment vertical="center"/>
    </xf>
    <xf numFmtId="0" fontId="102" fillId="46" borderId="63" xfId="298" applyFont="1" applyFill="1" applyBorder="1" applyAlignment="1">
      <alignment horizontal="center" vertical="center"/>
    </xf>
    <xf numFmtId="0" fontId="102" fillId="46" borderId="5" xfId="298" applyFont="1" applyFill="1" applyBorder="1" applyAlignment="1">
      <alignment horizontal="center" vertical="center"/>
    </xf>
    <xf numFmtId="0" fontId="102" fillId="46" borderId="62" xfId="298" applyFont="1" applyFill="1" applyBorder="1" applyAlignment="1">
      <alignment horizontal="center" vertical="center"/>
    </xf>
    <xf numFmtId="0" fontId="106" fillId="0" borderId="0" xfId="0" applyFont="1" applyAlignment="1">
      <alignment horizontal="left" vertical="center" wrapText="1"/>
    </xf>
    <xf numFmtId="0" fontId="129" fillId="46" borderId="0" xfId="0" applyFont="1" applyFill="1" applyAlignment="1">
      <alignment horizontal="left" wrapText="1"/>
    </xf>
    <xf numFmtId="0" fontId="98" fillId="46" borderId="61" xfId="0" applyFont="1" applyFill="1" applyBorder="1" applyAlignment="1">
      <alignment horizontal="center" vertical="center" wrapText="1"/>
    </xf>
    <xf numFmtId="0" fontId="155" fillId="0" borderId="0" xfId="0" applyFont="1" applyAlignment="1">
      <alignment horizontal="left" vertical="center" wrapText="1"/>
    </xf>
    <xf numFmtId="0" fontId="121" fillId="46" borderId="63" xfId="4248" applyFont="1" applyFill="1" applyBorder="1" applyAlignment="1">
      <alignment horizontal="center"/>
    </xf>
    <xf numFmtId="0" fontId="121" fillId="46" borderId="5" xfId="4248" applyFont="1" applyFill="1" applyBorder="1" applyAlignment="1">
      <alignment horizontal="center"/>
    </xf>
    <xf numFmtId="0" fontId="121" fillId="46" borderId="62" xfId="4248" applyFont="1" applyFill="1" applyBorder="1" applyAlignment="1">
      <alignment horizontal="center"/>
    </xf>
    <xf numFmtId="0" fontId="29" fillId="0" borderId="0" xfId="4247" applyFont="1" applyAlignment="1">
      <alignment horizontal="left" vertical="center" wrapText="1"/>
    </xf>
    <xf numFmtId="0" fontId="28" fillId="97" borderId="61" xfId="4247" applyFont="1" applyFill="1" applyBorder="1" applyAlignment="1">
      <alignment horizontal="center" vertical="center" wrapText="1"/>
    </xf>
    <xf numFmtId="0" fontId="28" fillId="44" borderId="61" xfId="4247" applyFont="1" applyFill="1" applyBorder="1" applyAlignment="1">
      <alignment horizontal="center" vertical="center" wrapText="1"/>
    </xf>
    <xf numFmtId="0" fontId="28" fillId="48" borderId="63" xfId="4247" applyFont="1" applyFill="1" applyBorder="1" applyAlignment="1">
      <alignment horizontal="center" vertical="center" wrapText="1"/>
    </xf>
    <xf numFmtId="0" fontId="28" fillId="48" borderId="5" xfId="4247" applyFont="1" applyFill="1" applyBorder="1" applyAlignment="1">
      <alignment horizontal="center" vertical="center" wrapText="1"/>
    </xf>
    <xf numFmtId="0" fontId="28" fillId="48" borderId="62" xfId="4247" applyFont="1" applyFill="1" applyBorder="1" applyAlignment="1">
      <alignment horizontal="center" vertical="center" wrapText="1"/>
    </xf>
    <xf numFmtId="0" fontId="28" fillId="44" borderId="61" xfId="4247" applyFont="1" applyFill="1" applyBorder="1" applyAlignment="1">
      <alignment horizontal="center" vertical="center"/>
    </xf>
    <xf numFmtId="0" fontId="106" fillId="0" borderId="0" xfId="4247" applyFont="1" applyAlignment="1">
      <alignment horizontal="left" wrapText="1"/>
    </xf>
    <xf numFmtId="0" fontId="106" fillId="0" borderId="0" xfId="4247" applyFont="1" applyAlignment="1">
      <alignment horizontal="left" vertical="center"/>
    </xf>
    <xf numFmtId="0" fontId="121" fillId="46" borderId="63" xfId="4248" applyFont="1" applyFill="1" applyBorder="1" applyAlignment="1">
      <alignment horizontal="center" vertical="center" wrapText="1"/>
    </xf>
    <xf numFmtId="0" fontId="121" fillId="46" borderId="5" xfId="4248" applyFont="1" applyFill="1" applyBorder="1" applyAlignment="1">
      <alignment horizontal="center" vertical="center" wrapText="1"/>
    </xf>
    <xf numFmtId="0" fontId="121" fillId="46" borderId="62" xfId="4248" applyFont="1" applyFill="1" applyBorder="1" applyAlignment="1">
      <alignment horizontal="center" vertical="center" wrapText="1"/>
    </xf>
    <xf numFmtId="0" fontId="115" fillId="46" borderId="0" xfId="4247" applyFont="1" applyFill="1" applyBorder="1" applyAlignment="1">
      <alignment horizontal="left" vertical="center"/>
    </xf>
    <xf numFmtId="0" fontId="32" fillId="0" borderId="0" xfId="298" applyFont="1" applyAlignment="1">
      <alignment horizontal="left" vertical="center"/>
    </xf>
    <xf numFmtId="0" fontId="29" fillId="0" borderId="0" xfId="4247" applyFont="1" applyAlignment="1">
      <alignment horizontal="justify" vertical="top"/>
    </xf>
    <xf numFmtId="0" fontId="28" fillId="48" borderId="61" xfId="4247" applyFont="1" applyFill="1" applyBorder="1" applyAlignment="1">
      <alignment horizontal="center" vertical="center"/>
    </xf>
    <xf numFmtId="0" fontId="28" fillId="98" borderId="61" xfId="4247" applyFont="1" applyFill="1" applyBorder="1" applyAlignment="1">
      <alignment horizontal="center"/>
    </xf>
    <xf numFmtId="0" fontId="28" fillId="46" borderId="61" xfId="4247" applyFont="1" applyFill="1" applyBorder="1" applyAlignment="1">
      <alignment horizontal="center"/>
    </xf>
    <xf numFmtId="0" fontId="28" fillId="98" borderId="61" xfId="4247" applyFont="1" applyFill="1" applyBorder="1" applyAlignment="1">
      <alignment horizontal="center" vertical="top"/>
    </xf>
    <xf numFmtId="0" fontId="121" fillId="48" borderId="61" xfId="4247" applyFont="1" applyFill="1" applyBorder="1" applyAlignment="1">
      <alignment horizontal="center"/>
    </xf>
    <xf numFmtId="0" fontId="121" fillId="48" borderId="63" xfId="4247" applyFont="1" applyFill="1" applyBorder="1" applyAlignment="1">
      <alignment horizontal="center"/>
    </xf>
    <xf numFmtId="0" fontId="121" fillId="48" borderId="5" xfId="4247" applyFont="1" applyFill="1" applyBorder="1" applyAlignment="1">
      <alignment horizontal="center"/>
    </xf>
    <xf numFmtId="0" fontId="121" fillId="48" borderId="62" xfId="4247" applyFont="1" applyFill="1" applyBorder="1" applyAlignment="1">
      <alignment horizontal="center"/>
    </xf>
    <xf numFmtId="0" fontId="106" fillId="0" borderId="0" xfId="4247" applyFont="1" applyAlignment="1">
      <alignment horizontal="left" vertical="center" wrapText="1"/>
    </xf>
    <xf numFmtId="0" fontId="156" fillId="51" borderId="0" xfId="4253" applyFont="1" applyFill="1" applyAlignment="1">
      <alignment horizontal="justify" vertical="top"/>
    </xf>
    <xf numFmtId="0" fontId="29" fillId="0" borderId="0" xfId="4253" applyFont="1" applyBorder="1" applyAlignment="1">
      <alignment horizontal="left" vertical="center" wrapText="1"/>
    </xf>
    <xf numFmtId="0" fontId="28" fillId="48" borderId="63" xfId="4253" applyFont="1" applyFill="1" applyBorder="1" applyAlignment="1">
      <alignment horizontal="center" vertical="center"/>
    </xf>
    <xf numFmtId="0" fontId="28" fillId="48" borderId="5" xfId="4253" applyFont="1" applyFill="1" applyBorder="1" applyAlignment="1">
      <alignment horizontal="center" vertical="center"/>
    </xf>
    <xf numFmtId="0" fontId="28" fillId="48" borderId="62" xfId="4253" applyFont="1" applyFill="1" applyBorder="1" applyAlignment="1">
      <alignment horizontal="center" vertical="center"/>
    </xf>
    <xf numFmtId="0" fontId="28" fillId="48" borderId="61" xfId="4253" applyNumberFormat="1" applyFont="1" applyFill="1" applyBorder="1" applyAlignment="1">
      <alignment horizontal="center" vertical="center"/>
    </xf>
    <xf numFmtId="0" fontId="32" fillId="0" borderId="0" xfId="298" applyFont="1" applyAlignment="1">
      <alignment horizontal="left" vertical="center" wrapText="1"/>
    </xf>
    <xf numFmtId="0" fontId="106" fillId="0" borderId="0" xfId="4253" applyFont="1" applyFill="1" applyAlignment="1">
      <alignment horizontal="left" vertical="center"/>
    </xf>
    <xf numFmtId="0" fontId="32" fillId="0" borderId="0" xfId="298" applyFont="1" applyFill="1" applyAlignment="1">
      <alignment horizontal="left"/>
    </xf>
    <xf numFmtId="0" fontId="32" fillId="0" borderId="0" xfId="4253" applyFont="1" applyFill="1" applyBorder="1" applyAlignment="1">
      <alignment horizontal="left" vertical="center"/>
    </xf>
    <xf numFmtId="0" fontId="108" fillId="0" borderId="0" xfId="4251" applyFont="1" applyAlignment="1">
      <alignment horizontal="left" vertical="center"/>
    </xf>
    <xf numFmtId="0" fontId="158" fillId="0" borderId="0" xfId="4251" applyFont="1" applyAlignment="1">
      <alignment horizontal="left" vertical="center" wrapText="1"/>
    </xf>
    <xf numFmtId="0" fontId="28" fillId="48" borderId="63" xfId="4251" applyFont="1" applyFill="1" applyBorder="1" applyAlignment="1">
      <alignment horizontal="center" vertical="center" wrapText="1"/>
    </xf>
    <xf numFmtId="0" fontId="28" fillId="48" borderId="5" xfId="4251" applyFont="1" applyFill="1" applyBorder="1" applyAlignment="1">
      <alignment horizontal="center" vertical="center" wrapText="1"/>
    </xf>
    <xf numFmtId="0" fontId="28" fillId="48" borderId="62" xfId="4251" applyFont="1" applyFill="1" applyBorder="1" applyAlignment="1">
      <alignment horizontal="center" vertical="center" wrapText="1"/>
    </xf>
    <xf numFmtId="0" fontId="153" fillId="48" borderId="63" xfId="4251" applyFont="1" applyFill="1" applyBorder="1" applyAlignment="1">
      <alignment horizontal="center" vertical="center" wrapText="1"/>
    </xf>
    <xf numFmtId="0" fontId="153" fillId="48" borderId="5" xfId="4251" applyFont="1" applyFill="1" applyBorder="1" applyAlignment="1">
      <alignment horizontal="center" vertical="center" wrapText="1"/>
    </xf>
    <xf numFmtId="0" fontId="153" fillId="48" borderId="62" xfId="4251" applyFont="1" applyFill="1" applyBorder="1" applyAlignment="1">
      <alignment horizontal="center" vertical="center" wrapText="1"/>
    </xf>
    <xf numFmtId="0" fontId="28" fillId="48" borderId="61" xfId="4251" applyFont="1" applyFill="1" applyBorder="1" applyAlignment="1">
      <alignment horizontal="center" vertical="center"/>
    </xf>
    <xf numFmtId="0" fontId="28" fillId="48" borderId="63" xfId="4251" applyFont="1" applyFill="1" applyBorder="1" applyAlignment="1">
      <alignment horizontal="center" vertical="center"/>
    </xf>
    <xf numFmtId="0" fontId="28" fillId="48" borderId="62" xfId="4251" applyFont="1" applyFill="1" applyBorder="1" applyAlignment="1">
      <alignment horizontal="center" vertical="center"/>
    </xf>
    <xf numFmtId="49" fontId="121" fillId="48" borderId="61" xfId="4251" applyNumberFormat="1" applyFont="1" applyFill="1" applyBorder="1" applyAlignment="1">
      <alignment horizontal="center"/>
    </xf>
    <xf numFmtId="0" fontId="106" fillId="0" borderId="0" xfId="4247" applyFont="1" applyFill="1" applyAlignment="1">
      <alignment horizontal="left" vertical="center"/>
    </xf>
  </cellXfs>
  <cellStyles count="6133">
    <cellStyle name="20 % - Aksentti1" xfId="2450"/>
    <cellStyle name="20 % - Aksentti1 2" xfId="2313"/>
    <cellStyle name="20 % - Aksentti2" xfId="2451"/>
    <cellStyle name="20 % - Aksentti2 2" xfId="2314"/>
    <cellStyle name="20 % - Aksentti3" xfId="2452"/>
    <cellStyle name="20 % - Aksentti3 2" xfId="2315"/>
    <cellStyle name="20 % - Aksentti4" xfId="2453"/>
    <cellStyle name="20 % - Aksentti4 2" xfId="2316"/>
    <cellStyle name="20 % - Aksentti5" xfId="2454"/>
    <cellStyle name="20 % - Aksentti5 2" xfId="2317"/>
    <cellStyle name="20 % - Aksentti6" xfId="2455"/>
    <cellStyle name="20 % - Aksentti6 2" xfId="2318"/>
    <cellStyle name="20% - Accent1" xfId="2319"/>
    <cellStyle name="20% - Accent1 2" xfId="1"/>
    <cellStyle name="20% - Accent1 2 2" xfId="2"/>
    <cellStyle name="20% - Accent1 2 2 2" xfId="4258"/>
    <cellStyle name="20% - Accent1 2 2 2 2" xfId="6038"/>
    <cellStyle name="20% - Accent1 2 2 3" xfId="5930"/>
    <cellStyle name="20% - Accent1 2 3" xfId="4257"/>
    <cellStyle name="20% - Accent1 2 3 2" xfId="6037"/>
    <cellStyle name="20% - Accent1 2 4" xfId="5929"/>
    <cellStyle name="20% - Accent1 3" xfId="2456"/>
    <cellStyle name="20% - Accent1 4" xfId="2457"/>
    <cellStyle name="20% - Accent1 5" xfId="2458"/>
    <cellStyle name="20% - Accent2" xfId="2320"/>
    <cellStyle name="20% - Accent2 2" xfId="3"/>
    <cellStyle name="20% - Accent2 2 2" xfId="4"/>
    <cellStyle name="20% - Accent2 2 2 2" xfId="4260"/>
    <cellStyle name="20% - Accent2 2 2 2 2" xfId="6040"/>
    <cellStyle name="20% - Accent2 2 2 3" xfId="5932"/>
    <cellStyle name="20% - Accent2 2 3" xfId="4259"/>
    <cellStyle name="20% - Accent2 2 3 2" xfId="6039"/>
    <cellStyle name="20% - Accent2 2 4" xfId="5931"/>
    <cellStyle name="20% - Accent2 3" xfId="2459"/>
    <cellStyle name="20% - Accent2 4" xfId="2460"/>
    <cellStyle name="20% - Accent2 5" xfId="2461"/>
    <cellStyle name="20% - Accent3" xfId="2321"/>
    <cellStyle name="20% - Accent3 2" xfId="5"/>
    <cellStyle name="20% - Accent3 2 2" xfId="6"/>
    <cellStyle name="20% - Accent3 2 2 2" xfId="4262"/>
    <cellStyle name="20% - Accent3 2 2 2 2" xfId="6042"/>
    <cellStyle name="20% - Accent3 2 2 3" xfId="5934"/>
    <cellStyle name="20% - Accent3 2 3" xfId="4261"/>
    <cellStyle name="20% - Accent3 2 3 2" xfId="6041"/>
    <cellStyle name="20% - Accent3 2 4" xfId="5933"/>
    <cellStyle name="20% - Accent3 3" xfId="2462"/>
    <cellStyle name="20% - Accent3 4" xfId="2463"/>
    <cellStyle name="20% - Accent3 5" xfId="2464"/>
    <cellStyle name="20% - Accent4" xfId="2322"/>
    <cellStyle name="20% - Accent4 2" xfId="7"/>
    <cellStyle name="20% - Accent4 2 2" xfId="8"/>
    <cellStyle name="20% - Accent4 2 2 2" xfId="4264"/>
    <cellStyle name="20% - Accent4 2 2 2 2" xfId="6044"/>
    <cellStyle name="20% - Accent4 2 2 3" xfId="5936"/>
    <cellStyle name="20% - Accent4 2 3" xfId="4263"/>
    <cellStyle name="20% - Accent4 2 3 2" xfId="6043"/>
    <cellStyle name="20% - Accent4 2 4" xfId="5935"/>
    <cellStyle name="20% - Accent4 3" xfId="2465"/>
    <cellStyle name="20% - Accent4 4" xfId="2466"/>
    <cellStyle name="20% - Accent4 5" xfId="2467"/>
    <cellStyle name="20% - Accent5" xfId="2323"/>
    <cellStyle name="20% - Accent5 2" xfId="9"/>
    <cellStyle name="20% - Accent5 2 2" xfId="10"/>
    <cellStyle name="20% - Accent5 2 2 2" xfId="4266"/>
    <cellStyle name="20% - Accent5 2 2 2 2" xfId="6046"/>
    <cellStyle name="20% - Accent5 2 2 3" xfId="5938"/>
    <cellStyle name="20% - Accent5 2 3" xfId="4265"/>
    <cellStyle name="20% - Accent5 2 3 2" xfId="6045"/>
    <cellStyle name="20% - Accent5 2 4" xfId="5937"/>
    <cellStyle name="20% - Accent5 3" xfId="2468"/>
    <cellStyle name="20% - Accent5 4" xfId="2469"/>
    <cellStyle name="20% - Accent5 5" xfId="2470"/>
    <cellStyle name="20% - Accent6" xfId="2324"/>
    <cellStyle name="20% - Accent6 2" xfId="11"/>
    <cellStyle name="20% - Accent6 2 2" xfId="12"/>
    <cellStyle name="20% - Accent6 2 2 2" xfId="4268"/>
    <cellStyle name="20% - Accent6 2 2 2 2" xfId="6048"/>
    <cellStyle name="20% - Accent6 2 2 3" xfId="5940"/>
    <cellStyle name="20% - Accent6 2 3" xfId="4267"/>
    <cellStyle name="20% - Accent6 2 3 2" xfId="6047"/>
    <cellStyle name="20% - Accent6 2 4" xfId="5939"/>
    <cellStyle name="20% - Accent6 3" xfId="2471"/>
    <cellStyle name="20% - Accent6 4" xfId="2472"/>
    <cellStyle name="20% - Accent6 5" xfId="2473"/>
    <cellStyle name="20% - アクセント 1" xfId="2474"/>
    <cellStyle name="20% - アクセント 2" xfId="2475"/>
    <cellStyle name="20% - アクセント 3" xfId="2476"/>
    <cellStyle name="20% - アクセント 4" xfId="2477"/>
    <cellStyle name="20% - アクセント 5" xfId="2478"/>
    <cellStyle name="20% - アクセント 6" xfId="2479"/>
    <cellStyle name="40 % - Aksentti1" xfId="2480"/>
    <cellStyle name="40 % - Aksentti1 2" xfId="2325"/>
    <cellStyle name="40 % - Aksentti2" xfId="2481"/>
    <cellStyle name="40 % - Aksentti2 2" xfId="2326"/>
    <cellStyle name="40 % - Aksentti3" xfId="2482"/>
    <cellStyle name="40 % - Aksentti3 2" xfId="2327"/>
    <cellStyle name="40 % - Aksentti4" xfId="2483"/>
    <cellStyle name="40 % - Aksentti4 2" xfId="2328"/>
    <cellStyle name="40 % - Aksentti5" xfId="2484"/>
    <cellStyle name="40 % - Aksentti5 2" xfId="2329"/>
    <cellStyle name="40 % - Aksentti6" xfId="2485"/>
    <cellStyle name="40 % - Aksentti6 2" xfId="2330"/>
    <cellStyle name="40% - Accent1" xfId="2331"/>
    <cellStyle name="40% - Accent1 2" xfId="13"/>
    <cellStyle name="40% - Accent1 2 2" xfId="14"/>
    <cellStyle name="40% - Accent1 2 2 2" xfId="4270"/>
    <cellStyle name="40% - Accent1 2 2 2 2" xfId="6050"/>
    <cellStyle name="40% - Accent1 2 2 3" xfId="5942"/>
    <cellStyle name="40% - Accent1 2 3" xfId="4269"/>
    <cellStyle name="40% - Accent1 2 3 2" xfId="6049"/>
    <cellStyle name="40% - Accent1 2 4" xfId="5941"/>
    <cellStyle name="40% - Accent1 3" xfId="2486"/>
    <cellStyle name="40% - Accent1 4" xfId="2487"/>
    <cellStyle name="40% - Accent1 5" xfId="2488"/>
    <cellStyle name="40% - Accent2" xfId="2332"/>
    <cellStyle name="40% - Accent2 2" xfId="15"/>
    <cellStyle name="40% - Accent2 2 2" xfId="16"/>
    <cellStyle name="40% - Accent2 2 2 2" xfId="4272"/>
    <cellStyle name="40% - Accent2 2 2 2 2" xfId="6052"/>
    <cellStyle name="40% - Accent2 2 2 3" xfId="5944"/>
    <cellStyle name="40% - Accent2 2 3" xfId="4271"/>
    <cellStyle name="40% - Accent2 2 3 2" xfId="6051"/>
    <cellStyle name="40% - Accent2 2 4" xfId="5943"/>
    <cellStyle name="40% - Accent2 3" xfId="2489"/>
    <cellStyle name="40% - Accent2 4" xfId="2490"/>
    <cellStyle name="40% - Accent2 5" xfId="2491"/>
    <cellStyle name="40% - Accent3" xfId="2333"/>
    <cellStyle name="40% - Accent3 2" xfId="17"/>
    <cellStyle name="40% - Accent3 2 2" xfId="18"/>
    <cellStyle name="40% - Accent3 2 2 2" xfId="4274"/>
    <cellStyle name="40% - Accent3 2 2 2 2" xfId="6054"/>
    <cellStyle name="40% - Accent3 2 2 3" xfId="5946"/>
    <cellStyle name="40% - Accent3 2 3" xfId="4273"/>
    <cellStyle name="40% - Accent3 2 3 2" xfId="6053"/>
    <cellStyle name="40% - Accent3 2 4" xfId="5945"/>
    <cellStyle name="40% - Accent3 3" xfId="2492"/>
    <cellStyle name="40% - Accent3 4" xfId="2493"/>
    <cellStyle name="40% - Accent3 5" xfId="2494"/>
    <cellStyle name="40% - Accent4" xfId="2334"/>
    <cellStyle name="40% - Accent4 2" xfId="19"/>
    <cellStyle name="40% - Accent4 2 2" xfId="20"/>
    <cellStyle name="40% - Accent4 2 2 2" xfId="4276"/>
    <cellStyle name="40% - Accent4 2 2 2 2" xfId="6056"/>
    <cellStyle name="40% - Accent4 2 2 3" xfId="5948"/>
    <cellStyle name="40% - Accent4 2 3" xfId="4275"/>
    <cellStyle name="40% - Accent4 2 3 2" xfId="6055"/>
    <cellStyle name="40% - Accent4 2 4" xfId="5947"/>
    <cellStyle name="40% - Accent4 3" xfId="2495"/>
    <cellStyle name="40% - Accent4 4" xfId="2496"/>
    <cellStyle name="40% - Accent4 5" xfId="2497"/>
    <cellStyle name="40% - Accent5" xfId="2335"/>
    <cellStyle name="40% - Accent5 2" xfId="21"/>
    <cellStyle name="40% - Accent5 2 2" xfId="22"/>
    <cellStyle name="40% - Accent5 2 2 2" xfId="4278"/>
    <cellStyle name="40% - Accent5 2 2 2 2" xfId="6058"/>
    <cellStyle name="40% - Accent5 2 2 3" xfId="5950"/>
    <cellStyle name="40% - Accent5 2 3" xfId="4277"/>
    <cellStyle name="40% - Accent5 2 3 2" xfId="6057"/>
    <cellStyle name="40% - Accent5 2 4" xfId="5949"/>
    <cellStyle name="40% - Accent5 3" xfId="2498"/>
    <cellStyle name="40% - Accent5 4" xfId="2499"/>
    <cellStyle name="40% - Accent5 5" xfId="2500"/>
    <cellStyle name="40% - Accent6" xfId="2336"/>
    <cellStyle name="40% - Accent6 2" xfId="23"/>
    <cellStyle name="40% - Accent6 2 2" xfId="24"/>
    <cellStyle name="40% - Accent6 2 2 2" xfId="4280"/>
    <cellStyle name="40% - Accent6 2 2 2 2" xfId="6060"/>
    <cellStyle name="40% - Accent6 2 2 3" xfId="5952"/>
    <cellStyle name="40% - Accent6 2 3" xfId="4279"/>
    <cellStyle name="40% - Accent6 2 3 2" xfId="6059"/>
    <cellStyle name="40% - Accent6 2 4" xfId="5951"/>
    <cellStyle name="40% - Accent6 3" xfId="2501"/>
    <cellStyle name="40% - Accent6 4" xfId="2502"/>
    <cellStyle name="40% - Accent6 5" xfId="2503"/>
    <cellStyle name="40% - アクセント 1" xfId="2504"/>
    <cellStyle name="40% - アクセント 2" xfId="2505"/>
    <cellStyle name="40% - アクセント 3" xfId="2506"/>
    <cellStyle name="40% - アクセント 4" xfId="2507"/>
    <cellStyle name="40% - アクセント 5" xfId="2508"/>
    <cellStyle name="40% - アクセント 6" xfId="2509"/>
    <cellStyle name="60 % - Aksentti1" xfId="2510"/>
    <cellStyle name="60 % - Aksentti2" xfId="2511"/>
    <cellStyle name="60 % - Aksentti3" xfId="2512"/>
    <cellStyle name="60 % - Aksentti4" xfId="2513"/>
    <cellStyle name="60 % - Aksentti5" xfId="2514"/>
    <cellStyle name="60 % - Aksentti6" xfId="2515"/>
    <cellStyle name="60% - Accent1" xfId="2337"/>
    <cellStyle name="60% - Accent1 2" xfId="25"/>
    <cellStyle name="60% - Accent1 3" xfId="2516"/>
    <cellStyle name="60% - Accent1 4" xfId="2517"/>
    <cellStyle name="60% - Accent1 5" xfId="2518"/>
    <cellStyle name="60% - Accent2" xfId="2338"/>
    <cellStyle name="60% - Accent2 2" xfId="26"/>
    <cellStyle name="60% - Accent2 3" xfId="2519"/>
    <cellStyle name="60% - Accent2 4" xfId="2520"/>
    <cellStyle name="60% - Accent2 5" xfId="2521"/>
    <cellStyle name="60% - Accent3" xfId="2339"/>
    <cellStyle name="60% - Accent3 2" xfId="27"/>
    <cellStyle name="60% - Accent3 3" xfId="2522"/>
    <cellStyle name="60% - Accent3 4" xfId="2523"/>
    <cellStyle name="60% - Accent3 5" xfId="2524"/>
    <cellStyle name="60% - Accent4" xfId="2340"/>
    <cellStyle name="60% - Accent4 2" xfId="28"/>
    <cellStyle name="60% - Accent4 3" xfId="2525"/>
    <cellStyle name="60% - Accent4 4" xfId="2526"/>
    <cellStyle name="60% - Accent4 5" xfId="2527"/>
    <cellStyle name="60% - Accent5" xfId="2341"/>
    <cellStyle name="60% - Accent5 2" xfId="29"/>
    <cellStyle name="60% - Accent5 3" xfId="2528"/>
    <cellStyle name="60% - Accent5 4" xfId="2529"/>
    <cellStyle name="60% - Accent5 5" xfId="2530"/>
    <cellStyle name="60% - Accent6" xfId="2342"/>
    <cellStyle name="60% - Accent6 2" xfId="30"/>
    <cellStyle name="60% - Accent6 3" xfId="2531"/>
    <cellStyle name="60% - Accent6 4" xfId="2532"/>
    <cellStyle name="60% - Accent6 5" xfId="2533"/>
    <cellStyle name="60% - アクセント 1" xfId="2534"/>
    <cellStyle name="60% - アクセント 2" xfId="2535"/>
    <cellStyle name="60% - アクセント 3" xfId="2536"/>
    <cellStyle name="60% - アクセント 4" xfId="2537"/>
    <cellStyle name="60% - アクセント 5" xfId="2538"/>
    <cellStyle name="60% - アクセント 6" xfId="2539"/>
    <cellStyle name="Accent1" xfId="2343"/>
    <cellStyle name="Accent1 2" xfId="31"/>
    <cellStyle name="Accent1 3" xfId="2540"/>
    <cellStyle name="Accent1 4" xfId="2541"/>
    <cellStyle name="Accent1 5" xfId="2542"/>
    <cellStyle name="Accent2" xfId="2344"/>
    <cellStyle name="Accent2 2" xfId="32"/>
    <cellStyle name="Accent2 3" xfId="2543"/>
    <cellStyle name="Accent2 4" xfId="2544"/>
    <cellStyle name="Accent2 5" xfId="2545"/>
    <cellStyle name="Accent3" xfId="2345"/>
    <cellStyle name="Accent3 2" xfId="33"/>
    <cellStyle name="Accent3 3" xfId="2546"/>
    <cellStyle name="Accent3 4" xfId="2547"/>
    <cellStyle name="Accent3 5" xfId="2548"/>
    <cellStyle name="Accent4" xfId="2346"/>
    <cellStyle name="Accent4 2" xfId="34"/>
    <cellStyle name="Accent4 3" xfId="2549"/>
    <cellStyle name="Accent4 4" xfId="2550"/>
    <cellStyle name="Accent4 5" xfId="2551"/>
    <cellStyle name="Accent5" xfId="2347"/>
    <cellStyle name="Accent5 2" xfId="35"/>
    <cellStyle name="Accent5 3" xfId="2552"/>
    <cellStyle name="Accent5 4" xfId="2553"/>
    <cellStyle name="Accent5 5" xfId="2554"/>
    <cellStyle name="Accent6" xfId="2348"/>
    <cellStyle name="Accent6 2" xfId="36"/>
    <cellStyle name="Accent6 3" xfId="2555"/>
    <cellStyle name="Accent6 4" xfId="2556"/>
    <cellStyle name="Accent6 5" xfId="2557"/>
    <cellStyle name="Aksentti1" xfId="2558"/>
    <cellStyle name="Aksentti2" xfId="2559"/>
    <cellStyle name="Aksentti3" xfId="2560"/>
    <cellStyle name="Aksentti4" xfId="2561"/>
    <cellStyle name="Aksentti5" xfId="2562"/>
    <cellStyle name="Aksentti6" xfId="2563"/>
    <cellStyle name="annee semestre" xfId="2564"/>
    <cellStyle name="Bad" xfId="2349"/>
    <cellStyle name="Bad 2" xfId="37"/>
    <cellStyle name="Bad 3" xfId="2565"/>
    <cellStyle name="Bad 4" xfId="2566"/>
    <cellStyle name="Bad 5" xfId="2567"/>
    <cellStyle name="bin" xfId="38"/>
    <cellStyle name="blue" xfId="39"/>
    <cellStyle name="Ç¥ÁØ_ENRL2" xfId="40"/>
    <cellStyle name="caché" xfId="2568"/>
    <cellStyle name="Calculation" xfId="2350"/>
    <cellStyle name="Calculation 2" xfId="41"/>
    <cellStyle name="Calculation 3" xfId="2569"/>
    <cellStyle name="Calculation 3 2" xfId="4832"/>
    <cellStyle name="Calculation 4" xfId="2570"/>
    <cellStyle name="Calculation 4 2" xfId="4833"/>
    <cellStyle name="Calculation 5" xfId="2571"/>
    <cellStyle name="Calculation 5 2" xfId="4834"/>
    <cellStyle name="Calculation 6" xfId="4811"/>
    <cellStyle name="cell" xfId="42"/>
    <cellStyle name="cell 2" xfId="43"/>
    <cellStyle name="cell 2 2" xfId="4282"/>
    <cellStyle name="cell 2 2 2" xfId="6062"/>
    <cellStyle name="cell 2 3" xfId="5954"/>
    <cellStyle name="cell 3" xfId="44"/>
    <cellStyle name="cell 3 2" xfId="4283"/>
    <cellStyle name="cell 3 2 2" xfId="6063"/>
    <cellStyle name="cell 3 3" xfId="5955"/>
    <cellStyle name="cell 4" xfId="4281"/>
    <cellStyle name="cell 4 2" xfId="6061"/>
    <cellStyle name="cell 5" xfId="5953"/>
    <cellStyle name="Check Cell" xfId="2351"/>
    <cellStyle name="Check Cell 2" xfId="45"/>
    <cellStyle name="Check Cell 3" xfId="2572"/>
    <cellStyle name="Check Cell 4" xfId="2573"/>
    <cellStyle name="Check Cell 5" xfId="2574"/>
    <cellStyle name="ClsColHeader" xfId="2352"/>
    <cellStyle name="ClsColHeader 2" xfId="4812"/>
    <cellStyle name="ClsColHeader 2 2" xfId="6083"/>
    <cellStyle name="ClsColHeader 3" xfId="5979"/>
    <cellStyle name="ClsData" xfId="2353"/>
    <cellStyle name="ClsData 2" xfId="4813"/>
    <cellStyle name="ClsData 2 2" xfId="6084"/>
    <cellStyle name="ClsData 3" xfId="5980"/>
    <cellStyle name="Code additions" xfId="46"/>
    <cellStyle name="Code additions 2" xfId="4284"/>
    <cellStyle name="Col&amp;RowHeadings" xfId="47"/>
    <cellStyle name="ColCodes" xfId="48"/>
    <cellStyle name="ColTitles" xfId="49"/>
    <cellStyle name="ColTitles 10" xfId="50"/>
    <cellStyle name="ColTitles 10 2" xfId="51"/>
    <cellStyle name="ColTitles 11" xfId="52"/>
    <cellStyle name="ColTitles 11 2" xfId="53"/>
    <cellStyle name="ColTitles 12" xfId="54"/>
    <cellStyle name="ColTitles 13" xfId="55"/>
    <cellStyle name="ColTitles 2" xfId="56"/>
    <cellStyle name="ColTitles 2 2" xfId="57"/>
    <cellStyle name="ColTitles 3" xfId="58"/>
    <cellStyle name="ColTitles 3 2" xfId="59"/>
    <cellStyle name="ColTitles 4" xfId="60"/>
    <cellStyle name="ColTitles 4 2" xfId="61"/>
    <cellStyle name="ColTitles 5" xfId="62"/>
    <cellStyle name="ColTitles 5 2" xfId="63"/>
    <cellStyle name="ColTitles 6" xfId="64"/>
    <cellStyle name="ColTitles 6 2" xfId="65"/>
    <cellStyle name="ColTitles 7" xfId="66"/>
    <cellStyle name="ColTitles 7 2" xfId="67"/>
    <cellStyle name="ColTitles 8" xfId="68"/>
    <cellStyle name="ColTitles 8 2" xfId="69"/>
    <cellStyle name="ColTitles 9" xfId="70"/>
    <cellStyle name="ColTitles 9 2" xfId="71"/>
    <cellStyle name="column" xfId="72"/>
    <cellStyle name="Comma  [1]" xfId="2575"/>
    <cellStyle name="Comma [0]" xfId="73"/>
    <cellStyle name="Comma [1]" xfId="2576"/>
    <cellStyle name="Comma 2" xfId="74"/>
    <cellStyle name="Comma 2 2" xfId="75"/>
    <cellStyle name="Comma 2 3" xfId="76"/>
    <cellStyle name="Comma 2 3 2" xfId="77"/>
    <cellStyle name="Comma 2 3 2 2" xfId="78"/>
    <cellStyle name="Comma 2 3 2 2 2" xfId="4287"/>
    <cellStyle name="Comma 2 3 2 3" xfId="4286"/>
    <cellStyle name="Comma 2 3 3" xfId="79"/>
    <cellStyle name="Comma 2 3 3 2" xfId="4288"/>
    <cellStyle name="Comma 2 3 4" xfId="4285"/>
    <cellStyle name="Comma 2 4" xfId="80"/>
    <cellStyle name="Comma 2 4 2" xfId="81"/>
    <cellStyle name="Comma 2 4 2 2" xfId="4290"/>
    <cellStyle name="Comma 2 4 3" xfId="82"/>
    <cellStyle name="Comma 2 4 3 2" xfId="4291"/>
    <cellStyle name="Comma 2 4 4" xfId="4289"/>
    <cellStyle name="Comma 2 5" xfId="83"/>
    <cellStyle name="Comma 2 5 2" xfId="84"/>
    <cellStyle name="Comma 2 5 2 2" xfId="4293"/>
    <cellStyle name="Comma 2 5 3" xfId="85"/>
    <cellStyle name="Comma 2 5 3 2" xfId="4294"/>
    <cellStyle name="Comma 2 5 4" xfId="4292"/>
    <cellStyle name="Comma 2 6" xfId="86"/>
    <cellStyle name="Comma 2 6 2" xfId="4295"/>
    <cellStyle name="Comma 2 7" xfId="87"/>
    <cellStyle name="Comma 2 7 2" xfId="4296"/>
    <cellStyle name="Comma 3" xfId="88"/>
    <cellStyle name="Comma 4" xfId="89"/>
    <cellStyle name="Comma 5" xfId="2354"/>
    <cellStyle name="Comma 6" xfId="2355"/>
    <cellStyle name="Comma 6 2" xfId="2356"/>
    <cellStyle name="Comma 7" xfId="2357"/>
    <cellStyle name="Comma 7 2" xfId="2358"/>
    <cellStyle name="Comma 8" xfId="2577"/>
    <cellStyle name="Comma(0)" xfId="2578"/>
    <cellStyle name="comma(1)" xfId="90"/>
    <cellStyle name="Comma(3)" xfId="2579"/>
    <cellStyle name="Comma[0]" xfId="2580"/>
    <cellStyle name="Comma[1]" xfId="2581"/>
    <cellStyle name="Comma[2]__" xfId="2582"/>
    <cellStyle name="Comma[3]" xfId="2583"/>
    <cellStyle name="Comma0" xfId="2584"/>
    <cellStyle name="Currency [0]" xfId="91"/>
    <cellStyle name="Currency0" xfId="2585"/>
    <cellStyle name="DataEntryCells" xfId="92"/>
    <cellStyle name="Date" xfId="2586"/>
    <cellStyle name="Dezimal [0]_DIAGRAM" xfId="93"/>
    <cellStyle name="Dezimal_DIAGRAM" xfId="94"/>
    <cellStyle name="Didier" xfId="95"/>
    <cellStyle name="Didier - Title" xfId="96"/>
    <cellStyle name="Didier subtitles" xfId="97"/>
    <cellStyle name="données" xfId="2587"/>
    <cellStyle name="donnéesbord" xfId="2588"/>
    <cellStyle name="ErrRpt_DataEntryCells" xfId="98"/>
    <cellStyle name="ErrRpt-DataEntryCells" xfId="99"/>
    <cellStyle name="ErrRpt-DataEntryCells 2" xfId="2589"/>
    <cellStyle name="ErrRpt-DataEntryCells 2 2" xfId="4835"/>
    <cellStyle name="ErrRpt-DataEntryCells 2 2 2" xfId="6100"/>
    <cellStyle name="ErrRpt-DataEntryCells 2 3" xfId="5998"/>
    <cellStyle name="ErrRpt-DataEntryCells 3" xfId="2590"/>
    <cellStyle name="ErrRpt-DataEntryCells 3 2" xfId="4836"/>
    <cellStyle name="ErrRpt-DataEntryCells 3 2 2" xfId="6101"/>
    <cellStyle name="ErrRpt-DataEntryCells 3 3" xfId="5999"/>
    <cellStyle name="ErrRpt-DataEntryCells 4" xfId="4297"/>
    <cellStyle name="ErrRpt-DataEntryCells 4 2" xfId="6064"/>
    <cellStyle name="ErrRpt-DataEntryCells 5" xfId="5956"/>
    <cellStyle name="ErrRpt-GreyBackground" xfId="100"/>
    <cellStyle name="Estilo 1" xfId="101"/>
    <cellStyle name="Euro" xfId="2591"/>
    <cellStyle name="Explanatory Text" xfId="2359"/>
    <cellStyle name="Explanatory Text 2" xfId="102"/>
    <cellStyle name="Explanatory Text 3" xfId="2592"/>
    <cellStyle name="Explanatory Text 4" xfId="2593"/>
    <cellStyle name="Explanatory Text 5" xfId="2594"/>
    <cellStyle name="Fixed" xfId="2595"/>
    <cellStyle name="formula" xfId="103"/>
    <cellStyle name="formula 2" xfId="104"/>
    <cellStyle name="formula 2 2" xfId="4299"/>
    <cellStyle name="formula 2 2 2" xfId="6066"/>
    <cellStyle name="formula 2 3" xfId="5958"/>
    <cellStyle name="formula 3" xfId="105"/>
    <cellStyle name="formula 3 2" xfId="4300"/>
    <cellStyle name="formula 3 2 2" xfId="6067"/>
    <cellStyle name="formula 3 3" xfId="5959"/>
    <cellStyle name="formula 4" xfId="4298"/>
    <cellStyle name="formula 4 2" xfId="6065"/>
    <cellStyle name="formula 5" xfId="5957"/>
    <cellStyle name="gap" xfId="106"/>
    <cellStyle name="gap 2" xfId="107"/>
    <cellStyle name="gap 2 2" xfId="108"/>
    <cellStyle name="gap 2 2 2" xfId="109"/>
    <cellStyle name="gap 2 2 2 2" xfId="110"/>
    <cellStyle name="gap 2 2 2 2 2" xfId="111"/>
    <cellStyle name="gap 2 2 2 2 2 2" xfId="112"/>
    <cellStyle name="gap 2 2 2 2 2 2 2" xfId="2596"/>
    <cellStyle name="gap 2 2 2 2 3" xfId="113"/>
    <cellStyle name="gap 2 2 2 2 3 2" xfId="2597"/>
    <cellStyle name="gap 2 2 2 3" xfId="114"/>
    <cellStyle name="gap 2 2 2 3 2" xfId="115"/>
    <cellStyle name="gap 2 2 2 3 2 2" xfId="2598"/>
    <cellStyle name="gap 2 2 2 4" xfId="116"/>
    <cellStyle name="gap 2 2 2 4 2" xfId="2599"/>
    <cellStyle name="gap 2 2 3" xfId="117"/>
    <cellStyle name="gap 2 2 3 2" xfId="118"/>
    <cellStyle name="gap 2 2 3 2 2" xfId="119"/>
    <cellStyle name="gap 2 2 3 2 2 2" xfId="2600"/>
    <cellStyle name="gap 2 2 3 3" xfId="120"/>
    <cellStyle name="gap 2 2 3 3 2" xfId="2601"/>
    <cellStyle name="gap 2 2 4" xfId="121"/>
    <cellStyle name="gap 2 2 4 2" xfId="122"/>
    <cellStyle name="gap 2 2 4 2 2" xfId="2602"/>
    <cellStyle name="gap 2 2 5" xfId="123"/>
    <cellStyle name="gap 2 3" xfId="2603"/>
    <cellStyle name="gap 2 4" xfId="2604"/>
    <cellStyle name="gap 3" xfId="124"/>
    <cellStyle name="gap 3 2" xfId="125"/>
    <cellStyle name="gap 3 2 2" xfId="126"/>
    <cellStyle name="gap 3 2 2 2" xfId="127"/>
    <cellStyle name="gap 3 2 2 2 2" xfId="2605"/>
    <cellStyle name="gap 3 2 3" xfId="128"/>
    <cellStyle name="gap 3 2 3 2" xfId="2606"/>
    <cellStyle name="gap 3 3" xfId="129"/>
    <cellStyle name="gap 3 3 2" xfId="130"/>
    <cellStyle name="gap 3 3 2 2" xfId="2607"/>
    <cellStyle name="gap 3 4" xfId="131"/>
    <cellStyle name="gap 3 4 2" xfId="2608"/>
    <cellStyle name="gap 4" xfId="132"/>
    <cellStyle name="gap 4 2" xfId="133"/>
    <cellStyle name="gap 4 2 2" xfId="134"/>
    <cellStyle name="gap 4 2 2 2" xfId="2609"/>
    <cellStyle name="gap 4 3" xfId="135"/>
    <cellStyle name="gap 4 3 2" xfId="2610"/>
    <cellStyle name="gap 5" xfId="136"/>
    <cellStyle name="gap 5 2" xfId="137"/>
    <cellStyle name="gap 5 2 2" xfId="2611"/>
    <cellStyle name="gap 6" xfId="138"/>
    <cellStyle name="gap 7" xfId="2612"/>
    <cellStyle name="Good" xfId="2360"/>
    <cellStyle name="Good 2" xfId="139"/>
    <cellStyle name="Good 3" xfId="2613"/>
    <cellStyle name="Good 4" xfId="2614"/>
    <cellStyle name="Good 5" xfId="2615"/>
    <cellStyle name="Grey" xfId="2616"/>
    <cellStyle name="GreyBackground" xfId="140"/>
    <cellStyle name="GreyBackground 2" xfId="141"/>
    <cellStyle name="Header1" xfId="2617"/>
    <cellStyle name="Header2" xfId="2618"/>
    <cellStyle name="Heading 1" xfId="2361"/>
    <cellStyle name="Heading 1 2" xfId="142"/>
    <cellStyle name="Heading 1 3" xfId="2619"/>
    <cellStyle name="Heading 1 4" xfId="2620"/>
    <cellStyle name="Heading 1 5" xfId="2621"/>
    <cellStyle name="Heading 2" xfId="2362"/>
    <cellStyle name="Heading 2 2" xfId="143"/>
    <cellStyle name="Heading 2 3" xfId="2622"/>
    <cellStyle name="Heading 2 4" xfId="2623"/>
    <cellStyle name="Heading 2 5" xfId="2624"/>
    <cellStyle name="Heading 3" xfId="2363"/>
    <cellStyle name="Heading 3 2" xfId="144"/>
    <cellStyle name="Heading 3 3" xfId="2625"/>
    <cellStyle name="Heading 3 4" xfId="2626"/>
    <cellStyle name="Heading 3 5" xfId="2627"/>
    <cellStyle name="Heading 4" xfId="2364"/>
    <cellStyle name="Heading 4 2" xfId="145"/>
    <cellStyle name="Heading 4 3" xfId="2628"/>
    <cellStyle name="Heading 4 4" xfId="2629"/>
    <cellStyle name="Heading 4 5" xfId="2630"/>
    <cellStyle name="Heading1" xfId="2631"/>
    <cellStyle name="Heading2" xfId="2632"/>
    <cellStyle name="Hipervínculo" xfId="146" builtinId="8"/>
    <cellStyle name="Hipervínculo 2" xfId="147"/>
    <cellStyle name="Hipervínculo visitado" xfId="1841" builtinId="9" hidden="1"/>
    <cellStyle name="Hipervínculo visitado" xfId="1842" builtinId="9" hidden="1"/>
    <cellStyle name="Hipervínculo visitado" xfId="1843" builtinId="9" hidden="1"/>
    <cellStyle name="Hipervínculo visitado" xfId="1844" builtinId="9" hidden="1"/>
    <cellStyle name="Hipervínculo visitado" xfId="1845" builtinId="9" hidden="1"/>
    <cellStyle name="Hipervínculo visitado" xfId="1846" builtinId="9" hidden="1"/>
    <cellStyle name="Hipervínculo visitado" xfId="1847" builtinId="9" hidden="1"/>
    <cellStyle name="Hipervínculo visitado" xfId="1848" builtinId="9" hidden="1"/>
    <cellStyle name="Hipervínculo visitado" xfId="1849" builtinId="9" hidden="1"/>
    <cellStyle name="Hipervínculo visitado" xfId="1850" builtinId="9" hidden="1"/>
    <cellStyle name="Hipervínculo visitado" xfId="1851" builtinId="9" hidden="1"/>
    <cellStyle name="Hipervínculo visitado" xfId="1852" builtinId="9" hidden="1"/>
    <cellStyle name="Hipervínculo visitado" xfId="1853" builtinId="9" hidden="1"/>
    <cellStyle name="Hipervínculo visitado" xfId="1854" builtinId="9" hidden="1"/>
    <cellStyle name="Hipervínculo visitado" xfId="1855" builtinId="9" hidden="1"/>
    <cellStyle name="Hipervínculo visitado" xfId="1856" builtinId="9" hidden="1"/>
    <cellStyle name="Hipervínculo visitado" xfId="1857" builtinId="9" hidden="1"/>
    <cellStyle name="Hipervínculo visitado" xfId="1858" builtinId="9" hidden="1"/>
    <cellStyle name="Hipervínculo visitado" xfId="1859" builtinId="9" hidden="1"/>
    <cellStyle name="Hipervínculo visitado" xfId="1860" builtinId="9" hidden="1"/>
    <cellStyle name="Hipervínculo visitado" xfId="1861" builtinId="9" hidden="1"/>
    <cellStyle name="Hipervínculo visitado" xfId="1862" builtinId="9" hidden="1"/>
    <cellStyle name="Hipervínculo visitado" xfId="1863" builtinId="9" hidden="1"/>
    <cellStyle name="Hipervínculo visitado" xfId="1864" builtinId="9" hidden="1"/>
    <cellStyle name="Hipervínculo visitado" xfId="1865" builtinId="9" hidden="1"/>
    <cellStyle name="Hipervínculo visitado" xfId="1866" builtinId="9" hidden="1"/>
    <cellStyle name="Hipervínculo visitado" xfId="1867" builtinId="9" hidden="1"/>
    <cellStyle name="Hipervínculo visitado" xfId="1868" builtinId="9" hidden="1"/>
    <cellStyle name="Hipervínculo visitado" xfId="1869" builtinId="9" hidden="1"/>
    <cellStyle name="Hipervínculo visitado" xfId="1870" builtinId="9" hidden="1"/>
    <cellStyle name="Hipervínculo visitado" xfId="1871" builtinId="9" hidden="1"/>
    <cellStyle name="Hipervínculo visitado" xfId="1872" builtinId="9" hidden="1"/>
    <cellStyle name="Hipervínculo visitado" xfId="1873" builtinId="9" hidden="1"/>
    <cellStyle name="Hipervínculo visitado" xfId="1874" builtinId="9" hidden="1"/>
    <cellStyle name="Hipervínculo visitado" xfId="1875" builtinId="9" hidden="1"/>
    <cellStyle name="Hipervínculo visitado" xfId="1876" builtinId="9" hidden="1"/>
    <cellStyle name="Hipervínculo visitado" xfId="1877" builtinId="9" hidden="1"/>
    <cellStyle name="Hipervínculo visitado" xfId="1878" builtinId="9" hidden="1"/>
    <cellStyle name="Hipervínculo visitado" xfId="1879" builtinId="9" hidden="1"/>
    <cellStyle name="Hipervínculo visitado" xfId="1880" builtinId="9" hidden="1"/>
    <cellStyle name="Hipervínculo visitado" xfId="1881" builtinId="9" hidden="1"/>
    <cellStyle name="Hipervínculo visitado" xfId="1882" builtinId="9" hidden="1"/>
    <cellStyle name="Hipervínculo visitado" xfId="1883" builtinId="9" hidden="1"/>
    <cellStyle name="Hipervínculo visitado" xfId="1884" builtinId="9" hidden="1"/>
    <cellStyle name="Hipervínculo visitado" xfId="1885" builtinId="9" hidden="1"/>
    <cellStyle name="Hipervínculo visitado" xfId="1886" builtinId="9" hidden="1"/>
    <cellStyle name="Hipervínculo visitado" xfId="1887" builtinId="9" hidden="1"/>
    <cellStyle name="Hipervínculo visitado" xfId="1888" builtinId="9" hidden="1"/>
    <cellStyle name="Hipervínculo visitado" xfId="1889" builtinId="9" hidden="1"/>
    <cellStyle name="Hipervínculo visitado" xfId="1890" builtinId="9" hidden="1"/>
    <cellStyle name="Hipervínculo visitado" xfId="1891" builtinId="9" hidden="1"/>
    <cellStyle name="Hipervínculo visitado" xfId="1892" builtinId="9" hidden="1"/>
    <cellStyle name="Hipervínculo visitado" xfId="1893" builtinId="9" hidden="1"/>
    <cellStyle name="Hipervínculo visitado" xfId="1894" builtinId="9" hidden="1"/>
    <cellStyle name="Hipervínculo visitado" xfId="1895" builtinId="9" hidden="1"/>
    <cellStyle name="Hipervínculo visitado" xfId="1896" builtinId="9" hidden="1"/>
    <cellStyle name="Hipervínculo visitado" xfId="1897" builtinId="9" hidden="1"/>
    <cellStyle name="Hipervínculo visitado" xfId="1898" builtinId="9" hidden="1"/>
    <cellStyle name="Hipervínculo visitado" xfId="1899" builtinId="9" hidden="1"/>
    <cellStyle name="Hipervínculo visitado" xfId="1900" builtinId="9" hidden="1"/>
    <cellStyle name="Hipervínculo visitado" xfId="1901" builtinId="9" hidden="1"/>
    <cellStyle name="Hipervínculo visitado" xfId="1902" builtinId="9" hidden="1"/>
    <cellStyle name="Hipervínculo visitado" xfId="1903" builtinId="9" hidden="1"/>
    <cellStyle name="Hipervínculo visitado" xfId="1904" builtinId="9" hidden="1"/>
    <cellStyle name="Hipervínculo visitado" xfId="1905" builtinId="9" hidden="1"/>
    <cellStyle name="Hipervínculo visitado" xfId="1906" builtinId="9" hidden="1"/>
    <cellStyle name="Hipervínculo visitado" xfId="1907" builtinId="9" hidden="1"/>
    <cellStyle name="Hipervínculo visitado" xfId="1908" builtinId="9" hidden="1"/>
    <cellStyle name="Hipervínculo visitado" xfId="1909" builtinId="9" hidden="1"/>
    <cellStyle name="Hipervínculo visitado" xfId="1910" builtinId="9" hidden="1"/>
    <cellStyle name="Hipervínculo visitado" xfId="1911" builtinId="9" hidden="1"/>
    <cellStyle name="Hipervínculo visitado" xfId="1912" builtinId="9" hidden="1"/>
    <cellStyle name="Hipervínculo visitado" xfId="1913" builtinId="9" hidden="1"/>
    <cellStyle name="Hipervínculo visitado" xfId="1914" builtinId="9" hidden="1"/>
    <cellStyle name="Hipervínculo visitado" xfId="1915" builtinId="9" hidden="1"/>
    <cellStyle name="Hipervínculo visitado" xfId="1916" builtinId="9" hidden="1"/>
    <cellStyle name="Hipervínculo visitado" xfId="1917" builtinId="9" hidden="1"/>
    <cellStyle name="Hipervínculo visitado" xfId="1918" builtinId="9" hidden="1"/>
    <cellStyle name="Hipervínculo visitado" xfId="1919" builtinId="9" hidden="1"/>
    <cellStyle name="Hipervínculo visitado" xfId="1920" builtinId="9" hidden="1"/>
    <cellStyle name="Hipervínculo visitado" xfId="1921" builtinId="9" hidden="1"/>
    <cellStyle name="Hipervínculo visitado" xfId="1922" builtinId="9" hidden="1"/>
    <cellStyle name="Hipervínculo visitado" xfId="1923" builtinId="9" hidden="1"/>
    <cellStyle name="Hipervínculo visitado" xfId="1924" builtinId="9" hidden="1"/>
    <cellStyle name="Hipervínculo visitado" xfId="1925" builtinId="9" hidden="1"/>
    <cellStyle name="Hipervínculo visitado" xfId="1926" builtinId="9" hidden="1"/>
    <cellStyle name="Hipervínculo visitado" xfId="1927" builtinId="9" hidden="1"/>
    <cellStyle name="Hipervínculo visitado" xfId="1928" builtinId="9" hidden="1"/>
    <cellStyle name="Hipervínculo visitado" xfId="1929" builtinId="9" hidden="1"/>
    <cellStyle name="Hipervínculo visitado" xfId="1930" builtinId="9" hidden="1"/>
    <cellStyle name="Hipervínculo visitado" xfId="1931" builtinId="9" hidden="1"/>
    <cellStyle name="Hipervínculo visitado" xfId="1932" builtinId="9" hidden="1"/>
    <cellStyle name="Hipervínculo visitado" xfId="1933" builtinId="9" hidden="1"/>
    <cellStyle name="Hipervínculo visitado" xfId="1934" builtinId="9" hidden="1"/>
    <cellStyle name="Hipervínculo visitado" xfId="1935" builtinId="9" hidden="1"/>
    <cellStyle name="Hipervínculo visitado" xfId="1936" builtinId="9" hidden="1"/>
    <cellStyle name="Hipervínculo visitado" xfId="1937" builtinId="9" hidden="1"/>
    <cellStyle name="Hipervínculo visitado" xfId="1938" builtinId="9" hidden="1"/>
    <cellStyle name="Hipervínculo visitado" xfId="1939" builtinId="9" hidden="1"/>
    <cellStyle name="Hipervínculo visitado" xfId="1940" builtinId="9" hidden="1"/>
    <cellStyle name="Hipervínculo visitado" xfId="1941" builtinId="9" hidden="1"/>
    <cellStyle name="Hipervínculo visitado" xfId="1942" builtinId="9" hidden="1"/>
    <cellStyle name="Hipervínculo visitado" xfId="1943" builtinId="9" hidden="1"/>
    <cellStyle name="Hipervínculo visitado" xfId="1944" builtinId="9" hidden="1"/>
    <cellStyle name="Hipervínculo visitado" xfId="1945" builtinId="9" hidden="1"/>
    <cellStyle name="Hipervínculo visitado" xfId="1946" builtinId="9" hidden="1"/>
    <cellStyle name="Hipervínculo visitado" xfId="1947" builtinId="9" hidden="1"/>
    <cellStyle name="Hipervínculo visitado" xfId="1948" builtinId="9" hidden="1"/>
    <cellStyle name="Hipervínculo visitado" xfId="1949" builtinId="9" hidden="1"/>
    <cellStyle name="Hipervínculo visitado" xfId="1950" builtinId="9" hidden="1"/>
    <cellStyle name="Hipervínculo visitado" xfId="1951" builtinId="9" hidden="1"/>
    <cellStyle name="Hipervínculo visitado" xfId="1952" builtinId="9" hidden="1"/>
    <cellStyle name="Hipervínculo visitado" xfId="1953" builtinId="9" hidden="1"/>
    <cellStyle name="Hipervínculo visitado" xfId="1954" builtinId="9" hidden="1"/>
    <cellStyle name="Hipervínculo visitado" xfId="1955" builtinId="9" hidden="1"/>
    <cellStyle name="Hipervínculo visitado" xfId="1956" builtinId="9" hidden="1"/>
    <cellStyle name="Hipervínculo visitado" xfId="1957" builtinId="9" hidden="1"/>
    <cellStyle name="Hipervínculo visitado" xfId="1958" builtinId="9" hidden="1"/>
    <cellStyle name="Hipervínculo visitado" xfId="1959" builtinId="9" hidden="1"/>
    <cellStyle name="Hipervínculo visitado" xfId="1960" builtinId="9" hidden="1"/>
    <cellStyle name="Hipervínculo visitado" xfId="1961" builtinId="9" hidden="1"/>
    <cellStyle name="Hipervínculo visitado" xfId="1962" builtinId="9" hidden="1"/>
    <cellStyle name="Hipervínculo visitado" xfId="1963" builtinId="9" hidden="1"/>
    <cellStyle name="Hipervínculo visitado" xfId="1964" builtinId="9" hidden="1"/>
    <cellStyle name="Hipervínculo visitado" xfId="1965" builtinId="9" hidden="1"/>
    <cellStyle name="Hipervínculo visitado" xfId="1966" builtinId="9" hidden="1"/>
    <cellStyle name="Hipervínculo visitado" xfId="1967" builtinId="9" hidden="1"/>
    <cellStyle name="Hipervínculo visitado" xfId="1968" builtinId="9" hidden="1"/>
    <cellStyle name="Hipervínculo visitado" xfId="1969" builtinId="9" hidden="1"/>
    <cellStyle name="Hipervínculo visitado" xfId="1970" builtinId="9" hidden="1"/>
    <cellStyle name="Hipervínculo visitado" xfId="1971" builtinId="9" hidden="1"/>
    <cellStyle name="Hipervínculo visitado" xfId="1972" builtinId="9" hidden="1"/>
    <cellStyle name="Hipervínculo visitado" xfId="1973" builtinId="9" hidden="1"/>
    <cellStyle name="Hipervínculo visitado" xfId="1974" builtinId="9" hidden="1"/>
    <cellStyle name="Hipervínculo visitado" xfId="1975" builtinId="9" hidden="1"/>
    <cellStyle name="Hipervínculo visitado" xfId="1976" builtinId="9" hidden="1"/>
    <cellStyle name="Hipervínculo visitado" xfId="1977" builtinId="9" hidden="1"/>
    <cellStyle name="Hipervínculo visitado" xfId="1978" builtinId="9" hidden="1"/>
    <cellStyle name="Hipervínculo visitado" xfId="1979" builtinId="9" hidden="1"/>
    <cellStyle name="Hipervínculo visitado" xfId="1980" builtinId="9" hidden="1"/>
    <cellStyle name="Hipervínculo visitado" xfId="1981" builtinId="9" hidden="1"/>
    <cellStyle name="Hipervínculo visitado" xfId="1982" builtinId="9" hidden="1"/>
    <cellStyle name="Hipervínculo visitado" xfId="1983" builtinId="9" hidden="1"/>
    <cellStyle name="Hipervínculo visitado" xfId="1984" builtinId="9" hidden="1"/>
    <cellStyle name="Hipervínculo visitado" xfId="1985" builtinId="9" hidden="1"/>
    <cellStyle name="Hipervínculo visitado" xfId="1986" builtinId="9" hidden="1"/>
    <cellStyle name="Hipervínculo visitado" xfId="1987" builtinId="9" hidden="1"/>
    <cellStyle name="Hipervínculo visitado" xfId="1988" builtinId="9" hidden="1"/>
    <cellStyle name="Hipervínculo visitado" xfId="1989" builtinId="9" hidden="1"/>
    <cellStyle name="Hipervínculo visitado" xfId="1990" builtinId="9" hidden="1"/>
    <cellStyle name="Hipervínculo visitado" xfId="1991" builtinId="9" hidden="1"/>
    <cellStyle name="Hipervínculo visitado" xfId="1992" builtinId="9" hidden="1"/>
    <cellStyle name="Hipervínculo visitado" xfId="1993" builtinId="9" hidden="1"/>
    <cellStyle name="Hipervínculo visitado" xfId="1994" builtinId="9" hidden="1"/>
    <cellStyle name="Hipervínculo visitado" xfId="1995" builtinId="9" hidden="1"/>
    <cellStyle name="Hipervínculo visitado" xfId="1996" builtinId="9" hidden="1"/>
    <cellStyle name="Hipervínculo visitado" xfId="1997" builtinId="9" hidden="1"/>
    <cellStyle name="Hipervínculo visitado" xfId="1998" builtinId="9" hidden="1"/>
    <cellStyle name="Hipervínculo visitado" xfId="1999" builtinId="9" hidden="1"/>
    <cellStyle name="Hipervínculo visitado" xfId="2000" builtinId="9" hidden="1"/>
    <cellStyle name="Hipervínculo visitado" xfId="2001" builtinId="9" hidden="1"/>
    <cellStyle name="Hipervínculo visitado" xfId="2002" builtinId="9" hidden="1"/>
    <cellStyle name="Hipervínculo visitado" xfId="2003" builtinId="9" hidden="1"/>
    <cellStyle name="Hipervínculo visitado" xfId="2004" builtinId="9" hidden="1"/>
    <cellStyle name="Hipervínculo visitado" xfId="2005" builtinId="9" hidden="1"/>
    <cellStyle name="Hipervínculo visitado" xfId="2006" builtinId="9" hidden="1"/>
    <cellStyle name="Hipervínculo visitado" xfId="2007" builtinId="9" hidden="1"/>
    <cellStyle name="Hipervínculo visitado" xfId="2008" builtinId="9" hidden="1"/>
    <cellStyle name="Hipervínculo visitado" xfId="2009" builtinId="9" hidden="1"/>
    <cellStyle name="Hipervínculo visitado" xfId="2010" builtinId="9" hidden="1"/>
    <cellStyle name="Hipervínculo visitado" xfId="2011" builtinId="9" hidden="1"/>
    <cellStyle name="Hipervínculo visitado" xfId="2012" builtinId="9" hidden="1"/>
    <cellStyle name="Hipervínculo visitado" xfId="2013" builtinId="9" hidden="1"/>
    <cellStyle name="Hipervínculo visitado" xfId="2014" builtinId="9" hidden="1"/>
    <cellStyle name="Hipervínculo visitado" xfId="2015" builtinId="9" hidden="1"/>
    <cellStyle name="Hipervínculo visitado" xfId="2016" builtinId="9" hidden="1"/>
    <cellStyle name="Hipervínculo visitado" xfId="2017" builtinId="9" hidden="1"/>
    <cellStyle name="Hipervínculo visitado" xfId="2018" builtinId="9" hidden="1"/>
    <cellStyle name="Hipervínculo visitado" xfId="2019" builtinId="9" hidden="1"/>
    <cellStyle name="Hipervínculo visitado" xfId="2020" builtinId="9" hidden="1"/>
    <cellStyle name="Hipervínculo visitado" xfId="2021" builtinId="9" hidden="1"/>
    <cellStyle name="Hipervínculo visitado" xfId="2022" builtinId="9" hidden="1"/>
    <cellStyle name="Hipervínculo visitado" xfId="2023" builtinId="9" hidden="1"/>
    <cellStyle name="Hipervínculo visitado" xfId="2024" builtinId="9" hidden="1"/>
    <cellStyle name="Hipervínculo visitado" xfId="2025" builtinId="9" hidden="1"/>
    <cellStyle name="Hipervínculo visitado" xfId="2026" builtinId="9" hidden="1"/>
    <cellStyle name="Hipervínculo visitado" xfId="2027" builtinId="9" hidden="1"/>
    <cellStyle name="Hipervínculo visitado" xfId="2028" builtinId="9" hidden="1"/>
    <cellStyle name="Hipervínculo visitado" xfId="2029" builtinId="9" hidden="1"/>
    <cellStyle name="Hipervínculo visitado" xfId="2030" builtinId="9" hidden="1"/>
    <cellStyle name="Hipervínculo visitado" xfId="2031" builtinId="9" hidden="1"/>
    <cellStyle name="Hipervínculo visitado" xfId="2032" builtinId="9" hidden="1"/>
    <cellStyle name="Hipervínculo visitado" xfId="2033" builtinId="9" hidden="1"/>
    <cellStyle name="Hipervínculo visitado" xfId="2034" builtinId="9" hidden="1"/>
    <cellStyle name="Hipervínculo visitado" xfId="2035" builtinId="9" hidden="1"/>
    <cellStyle name="Hipervínculo visitado" xfId="2036" builtinId="9" hidden="1"/>
    <cellStyle name="Hipervínculo visitado" xfId="2037" builtinId="9" hidden="1"/>
    <cellStyle name="Hipervínculo visitado" xfId="2038" builtinId="9" hidden="1"/>
    <cellStyle name="Hipervínculo visitado" xfId="2039" builtinId="9" hidden="1"/>
    <cellStyle name="Hipervínculo visitado" xfId="2040" builtinId="9" hidden="1"/>
    <cellStyle name="Hipervínculo visitado" xfId="2041" builtinId="9" hidden="1"/>
    <cellStyle name="Hipervínculo visitado" xfId="2042" builtinId="9" hidden="1"/>
    <cellStyle name="Hipervínculo visitado" xfId="2043" builtinId="9" hidden="1"/>
    <cellStyle name="Hipervínculo visitado" xfId="2044" builtinId="9" hidden="1"/>
    <cellStyle name="Hipervínculo visitado" xfId="2045" builtinId="9" hidden="1"/>
    <cellStyle name="Hipervínculo visitado" xfId="2046" builtinId="9" hidden="1"/>
    <cellStyle name="Hipervínculo visitado" xfId="2047" builtinId="9" hidden="1"/>
    <cellStyle name="Hipervínculo visitado" xfId="2048" builtinId="9" hidden="1"/>
    <cellStyle name="Hipervínculo visitado" xfId="2049" builtinId="9" hidden="1"/>
    <cellStyle name="Hipervínculo visitado" xfId="2050" builtinId="9" hidden="1"/>
    <cellStyle name="Hipervínculo visitado" xfId="2051" builtinId="9" hidden="1"/>
    <cellStyle name="Hipervínculo visitado" xfId="2052" builtinId="9" hidden="1"/>
    <cellStyle name="Hipervínculo visitado" xfId="2053" builtinId="9" hidden="1"/>
    <cellStyle name="Hipervínculo visitado" xfId="2054" builtinId="9" hidden="1"/>
    <cellStyle name="Hipervínculo visitado" xfId="2055" builtinId="9" hidden="1"/>
    <cellStyle name="Hipervínculo visitado" xfId="2056" builtinId="9" hidden="1"/>
    <cellStyle name="Hipervínculo visitado" xfId="2057" builtinId="9" hidden="1"/>
    <cellStyle name="Hipervínculo visitado" xfId="2058" builtinId="9" hidden="1"/>
    <cellStyle name="Hipervínculo visitado" xfId="2059" builtinId="9" hidden="1"/>
    <cellStyle name="Hipervínculo visitado" xfId="2060" builtinId="9" hidden="1"/>
    <cellStyle name="Hipervínculo visitado" xfId="2061" builtinId="9" hidden="1"/>
    <cellStyle name="Hipervínculo visitado" xfId="2062" builtinId="9" hidden="1"/>
    <cellStyle name="Hipervínculo visitado" xfId="2063" builtinId="9" hidden="1"/>
    <cellStyle name="Hipervínculo visitado" xfId="2064" builtinId="9" hidden="1"/>
    <cellStyle name="Hipervínculo visitado" xfId="2065" builtinId="9" hidden="1"/>
    <cellStyle name="Hipervínculo visitado" xfId="2066" builtinId="9" hidden="1"/>
    <cellStyle name="Hipervínculo visitado" xfId="2067" builtinId="9" hidden="1"/>
    <cellStyle name="Hipervínculo visitado" xfId="2068" builtinId="9" hidden="1"/>
    <cellStyle name="Hipervínculo visitado" xfId="2069" builtinId="9" hidden="1"/>
    <cellStyle name="Hipervínculo visitado" xfId="2070" builtinId="9" hidden="1"/>
    <cellStyle name="Hipervínculo visitado" xfId="2071" builtinId="9" hidden="1"/>
    <cellStyle name="Hipervínculo visitado" xfId="2072" builtinId="9" hidden="1"/>
    <cellStyle name="Hipervínculo visitado" xfId="2073" builtinId="9" hidden="1"/>
    <cellStyle name="Hipervínculo visitado" xfId="2074" builtinId="9" hidden="1"/>
    <cellStyle name="Hipervínculo visitado" xfId="2075" builtinId="9" hidden="1"/>
    <cellStyle name="Hipervínculo visitado" xfId="2076" builtinId="9" hidden="1"/>
    <cellStyle name="Hipervínculo visitado" xfId="2077" builtinId="9" hidden="1"/>
    <cellStyle name="Hipervínculo visitado" xfId="2078" builtinId="9" hidden="1"/>
    <cellStyle name="Hipervínculo visitado" xfId="2079" builtinId="9" hidden="1"/>
    <cellStyle name="Hipervínculo visitado" xfId="2080" builtinId="9" hidden="1"/>
    <cellStyle name="Hipervínculo visitado" xfId="2081" builtinId="9" hidden="1"/>
    <cellStyle name="Hipervínculo visitado" xfId="2082" builtinId="9" hidden="1"/>
    <cellStyle name="Hipervínculo visitado" xfId="2083" builtinId="9" hidden="1"/>
    <cellStyle name="Hipervínculo visitado" xfId="2084" builtinId="9" hidden="1"/>
    <cellStyle name="Hipervínculo visitado" xfId="2085" builtinId="9" hidden="1"/>
    <cellStyle name="Hipervínculo visitado" xfId="2086" builtinId="9" hidden="1"/>
    <cellStyle name="Hipervínculo visitado" xfId="2087" builtinId="9" hidden="1"/>
    <cellStyle name="Hipervínculo visitado" xfId="2088" builtinId="9" hidden="1"/>
    <cellStyle name="Hipervínculo visitado" xfId="2089" builtinId="9" hidden="1"/>
    <cellStyle name="Hipervínculo visitado" xfId="2090" builtinId="9" hidden="1"/>
    <cellStyle name="Hipervínculo visitado" xfId="2091" builtinId="9" hidden="1"/>
    <cellStyle name="Hipervínculo visitado" xfId="2092" builtinId="9" hidden="1"/>
    <cellStyle name="Hipervínculo visitado" xfId="2093" builtinId="9" hidden="1"/>
    <cellStyle name="Hipervínculo visitado" xfId="2094" builtinId="9" hidden="1"/>
    <cellStyle name="Hipervínculo visitado" xfId="2095" builtinId="9" hidden="1"/>
    <cellStyle name="Hipervínculo visitado" xfId="2096" builtinId="9" hidden="1"/>
    <cellStyle name="Hipervínculo visitado" xfId="2097" builtinId="9" hidden="1"/>
    <cellStyle name="Hipervínculo visitado" xfId="2098" builtinId="9" hidden="1"/>
    <cellStyle name="Hipervínculo visitado" xfId="2099" builtinId="9" hidden="1"/>
    <cellStyle name="Hipervínculo visitado" xfId="2100" builtinId="9" hidden="1"/>
    <cellStyle name="Hipervínculo visitado" xfId="2101" builtinId="9" hidden="1"/>
    <cellStyle name="Hipervínculo visitado" xfId="2102" builtinId="9" hidden="1"/>
    <cellStyle name="Hipervínculo visitado" xfId="2103" builtinId="9" hidden="1"/>
    <cellStyle name="Hipervínculo visitado" xfId="2104" builtinId="9" hidden="1"/>
    <cellStyle name="Hipervínculo visitado" xfId="2105" builtinId="9" hidden="1"/>
    <cellStyle name="Hipervínculo visitado" xfId="2106" builtinId="9" hidden="1"/>
    <cellStyle name="Hipervínculo visitado" xfId="2107" builtinId="9" hidden="1"/>
    <cellStyle name="Hipervínculo visitado" xfId="2108" builtinId="9" hidden="1"/>
    <cellStyle name="Hipervínculo visitado" xfId="2109" builtinId="9" hidden="1"/>
    <cellStyle name="Hipervínculo visitado" xfId="2110" builtinId="9" hidden="1"/>
    <cellStyle name="Hipervínculo visitado" xfId="2111" builtinId="9" hidden="1"/>
    <cellStyle name="Hipervínculo visitado" xfId="2112" builtinId="9" hidden="1"/>
    <cellStyle name="Hipervínculo visitado" xfId="2113" builtinId="9" hidden="1"/>
    <cellStyle name="Hipervínculo visitado" xfId="2114" builtinId="9" hidden="1"/>
    <cellStyle name="Hipervínculo visitado" xfId="2115" builtinId="9" hidden="1"/>
    <cellStyle name="Hipervínculo visitado" xfId="2116" builtinId="9" hidden="1"/>
    <cellStyle name="Hipervínculo visitado" xfId="2117" builtinId="9" hidden="1"/>
    <cellStyle name="Hipervínculo visitado" xfId="2118" builtinId="9" hidden="1"/>
    <cellStyle name="Hipervínculo visitado" xfId="2119" builtinId="9" hidden="1"/>
    <cellStyle name="Hipervínculo visitado" xfId="2120" builtinId="9" hidden="1"/>
    <cellStyle name="Hipervínculo visitado" xfId="2121" builtinId="9" hidden="1"/>
    <cellStyle name="Hipervínculo visitado" xfId="2122" builtinId="9" hidden="1"/>
    <cellStyle name="Hipervínculo visitado" xfId="2123" builtinId="9" hidden="1"/>
    <cellStyle name="Hipervínculo visitado" xfId="2124" builtinId="9" hidden="1"/>
    <cellStyle name="Hipervínculo visitado" xfId="2125" builtinId="9" hidden="1"/>
    <cellStyle name="Hipervínculo visitado" xfId="2126" builtinId="9" hidden="1"/>
    <cellStyle name="Hipervínculo visitado" xfId="2127" builtinId="9" hidden="1"/>
    <cellStyle name="Hipervínculo visitado" xfId="2128" builtinId="9" hidden="1"/>
    <cellStyle name="Hipervínculo visitado" xfId="2129" builtinId="9" hidden="1"/>
    <cellStyle name="Hipervínculo visitado" xfId="2130" builtinId="9" hidden="1"/>
    <cellStyle name="Hipervínculo visitado" xfId="2131" builtinId="9" hidden="1"/>
    <cellStyle name="Hipervínculo visitado" xfId="2132" builtinId="9" hidden="1"/>
    <cellStyle name="Hipervínculo visitado" xfId="2133" builtinId="9" hidden="1"/>
    <cellStyle name="Hipervínculo visitado" xfId="2134" builtinId="9" hidden="1"/>
    <cellStyle name="Hipervínculo visitado" xfId="2135" builtinId="9" hidden="1"/>
    <cellStyle name="Hipervínculo visitado" xfId="2136" builtinId="9" hidden="1"/>
    <cellStyle name="Hipervínculo visitado" xfId="2137" builtinId="9" hidden="1"/>
    <cellStyle name="Hipervínculo visitado" xfId="2138" builtinId="9" hidden="1"/>
    <cellStyle name="Hipervínculo visitado" xfId="2139" builtinId="9" hidden="1"/>
    <cellStyle name="Hipervínculo visitado" xfId="2140" builtinId="9" hidden="1"/>
    <cellStyle name="Hipervínculo visitado" xfId="2141" builtinId="9" hidden="1"/>
    <cellStyle name="Hipervínculo visitado" xfId="2142" builtinId="9" hidden="1"/>
    <cellStyle name="Hipervínculo visitado" xfId="2143" builtinId="9" hidden="1"/>
    <cellStyle name="Hipervínculo visitado" xfId="2144" builtinId="9" hidden="1"/>
    <cellStyle name="Hipervínculo visitado" xfId="2145" builtinId="9" hidden="1"/>
    <cellStyle name="Hipervínculo visitado" xfId="2146" builtinId="9" hidden="1"/>
    <cellStyle name="Hipervínculo visitado" xfId="2147" builtinId="9" hidden="1"/>
    <cellStyle name="Hipervínculo visitado" xfId="2148" builtinId="9" hidden="1"/>
    <cellStyle name="Hipervínculo visitado" xfId="2149" builtinId="9" hidden="1"/>
    <cellStyle name="Hipervínculo visitado" xfId="2150" builtinId="9" hidden="1"/>
    <cellStyle name="Hipervínculo visitado" xfId="2151" builtinId="9" hidden="1"/>
    <cellStyle name="Hipervínculo visitado" xfId="2152" builtinId="9" hidden="1"/>
    <cellStyle name="Hipervínculo visitado" xfId="2153" builtinId="9" hidden="1"/>
    <cellStyle name="Hipervínculo visitado" xfId="2154" builtinId="9" hidden="1"/>
    <cellStyle name="Hipervínculo visitado" xfId="2155" builtinId="9" hidden="1"/>
    <cellStyle name="Hipervínculo visitado" xfId="2156" builtinId="9" hidden="1"/>
    <cellStyle name="Hipervínculo visitado" xfId="2157" builtinId="9" hidden="1"/>
    <cellStyle name="Hipervínculo visitado" xfId="2158" builtinId="9" hidden="1"/>
    <cellStyle name="Hipervínculo visitado" xfId="2159" builtinId="9" hidden="1"/>
    <cellStyle name="Hipervínculo visitado" xfId="2160" builtinId="9" hidden="1"/>
    <cellStyle name="Hipervínculo visitado" xfId="2161" builtinId="9" hidden="1"/>
    <cellStyle name="Hipervínculo visitado" xfId="2162" builtinId="9" hidden="1"/>
    <cellStyle name="Hipervínculo visitado" xfId="2163" builtinId="9" hidden="1"/>
    <cellStyle name="Hipervínculo visitado" xfId="2164" builtinId="9" hidden="1"/>
    <cellStyle name="Hipervínculo visitado" xfId="2165" builtinId="9" hidden="1"/>
    <cellStyle name="Hipervínculo visitado" xfId="2166" builtinId="9" hidden="1"/>
    <cellStyle name="Hipervínculo visitado" xfId="2167" builtinId="9" hidden="1"/>
    <cellStyle name="Hipervínculo visitado" xfId="2168" builtinId="9" hidden="1"/>
    <cellStyle name="Hipervínculo visitado" xfId="2169" builtinId="9" hidden="1"/>
    <cellStyle name="Hipervínculo visitado" xfId="2170" builtinId="9" hidden="1"/>
    <cellStyle name="Hipervínculo visitado" xfId="2171" builtinId="9" hidden="1"/>
    <cellStyle name="Hipervínculo visitado" xfId="2172" builtinId="9" hidden="1"/>
    <cellStyle name="Hipervínculo visitado" xfId="2173" builtinId="9" hidden="1"/>
    <cellStyle name="Hipervínculo visitado" xfId="2174" builtinId="9" hidden="1"/>
    <cellStyle name="Hipervínculo visitado" xfId="2175" builtinId="9" hidden="1"/>
    <cellStyle name="Hipervínculo visitado" xfId="2176" builtinId="9" hidden="1"/>
    <cellStyle name="Hipervínculo visitado" xfId="2177" builtinId="9" hidden="1"/>
    <cellStyle name="Hipervínculo visitado" xfId="2178" builtinId="9" hidden="1"/>
    <cellStyle name="Hipervínculo visitado" xfId="2179" builtinId="9" hidden="1"/>
    <cellStyle name="Hipervínculo visitado" xfId="2180" builtinId="9" hidden="1"/>
    <cellStyle name="Hipervínculo visitado" xfId="2181" builtinId="9" hidden="1"/>
    <cellStyle name="Hipervínculo visitado" xfId="2182" builtinId="9" hidden="1"/>
    <cellStyle name="Hipervínculo visitado" xfId="2183" builtinId="9" hidden="1"/>
    <cellStyle name="Hipervínculo visitado" xfId="2184" builtinId="9" hidden="1"/>
    <cellStyle name="Hipervínculo visitado" xfId="2185" builtinId="9" hidden="1"/>
    <cellStyle name="Hipervínculo visitado" xfId="2186" builtinId="9" hidden="1"/>
    <cellStyle name="Hipervínculo visitado" xfId="2187" builtinId="9" hidden="1"/>
    <cellStyle name="Hipervínculo visitado" xfId="2188" builtinId="9" hidden="1"/>
    <cellStyle name="Hipervínculo visitado" xfId="2189" builtinId="9" hidden="1"/>
    <cellStyle name="Hipervínculo visitado" xfId="2190" builtinId="9" hidden="1"/>
    <cellStyle name="Hipervínculo visitado" xfId="2191" builtinId="9" hidden="1"/>
    <cellStyle name="Hipervínculo visitado" xfId="2192" builtinId="9" hidden="1"/>
    <cellStyle name="Hipervínculo visitado" xfId="2193" builtinId="9" hidden="1"/>
    <cellStyle name="Hipervínculo visitado" xfId="2194" builtinId="9" hidden="1"/>
    <cellStyle name="Hipervínculo visitado" xfId="2195" builtinId="9" hidden="1"/>
    <cellStyle name="Hipervínculo visitado" xfId="2196" builtinId="9" hidden="1"/>
    <cellStyle name="Hipervínculo visitado" xfId="2197" builtinId="9" hidden="1"/>
    <cellStyle name="Hipervínculo visitado" xfId="2198" builtinId="9" hidden="1"/>
    <cellStyle name="Hipervínculo visitado" xfId="2199" builtinId="9" hidden="1"/>
    <cellStyle name="Hipervínculo visitado" xfId="2200" builtinId="9" hidden="1"/>
    <cellStyle name="Hipervínculo visitado" xfId="2201" builtinId="9" hidden="1"/>
    <cellStyle name="Hipervínculo visitado" xfId="2202" builtinId="9" hidden="1"/>
    <cellStyle name="Hipervínculo visitado" xfId="2203" builtinId="9" hidden="1"/>
    <cellStyle name="Hipervínculo visitado" xfId="2204" builtinId="9" hidden="1"/>
    <cellStyle name="Hipervínculo visitado" xfId="2205" builtinId="9" hidden="1"/>
    <cellStyle name="Hipervínculo visitado" xfId="2206" builtinId="9" hidden="1"/>
    <cellStyle name="Hipervínculo visitado" xfId="2207" builtinId="9" hidden="1"/>
    <cellStyle name="Hipervínculo visitado" xfId="2208" builtinId="9" hidden="1"/>
    <cellStyle name="Hipervínculo visitado" xfId="2209" builtinId="9" hidden="1"/>
    <cellStyle name="Hipervínculo visitado" xfId="2210" builtinId="9" hidden="1"/>
    <cellStyle name="Hipervínculo visitado" xfId="2211" builtinId="9" hidden="1"/>
    <cellStyle name="Hipervínculo visitado" xfId="2212" builtinId="9" hidden="1"/>
    <cellStyle name="Hipervínculo visitado" xfId="2213" builtinId="9" hidden="1"/>
    <cellStyle name="Hipervínculo visitado" xfId="2214" builtinId="9" hidden="1"/>
    <cellStyle name="Hipervínculo visitado" xfId="2215" builtinId="9" hidden="1"/>
    <cellStyle name="Hipervínculo visitado" xfId="2216" builtinId="9" hidden="1"/>
    <cellStyle name="Hipervínculo visitado" xfId="2217" builtinId="9" hidden="1"/>
    <cellStyle name="Hipervínculo visitado" xfId="2218" builtinId="9" hidden="1"/>
    <cellStyle name="Hipervínculo visitado" xfId="2219" builtinId="9" hidden="1"/>
    <cellStyle name="Hipervínculo visitado" xfId="2220" builtinId="9" hidden="1"/>
    <cellStyle name="Hipervínculo visitado" xfId="2221" builtinId="9" hidden="1"/>
    <cellStyle name="Hipervínculo visitado" xfId="2222" builtinId="9" hidden="1"/>
    <cellStyle name="Hipervínculo visitado" xfId="2223" builtinId="9" hidden="1"/>
    <cellStyle name="Hipervínculo visitado" xfId="2224" builtinId="9" hidden="1"/>
    <cellStyle name="Hipervínculo visitado" xfId="2225" builtinId="9" hidden="1"/>
    <cellStyle name="Hipervínculo visitado" xfId="2226" builtinId="9" hidden="1"/>
    <cellStyle name="Hipervínculo visitado" xfId="2227" builtinId="9" hidden="1"/>
    <cellStyle name="Hipervínculo visitado" xfId="2228" builtinId="9" hidden="1"/>
    <cellStyle name="Hipervínculo visitado" xfId="2229" builtinId="9" hidden="1"/>
    <cellStyle name="Hipervínculo visitado" xfId="2230" builtinId="9" hidden="1"/>
    <cellStyle name="Hipervínculo visitado" xfId="2231" builtinId="9" hidden="1"/>
    <cellStyle name="Hipervínculo visitado" xfId="2232" builtinId="9" hidden="1"/>
    <cellStyle name="Hipervínculo visitado" xfId="2233" builtinId="9" hidden="1"/>
    <cellStyle name="Hipervínculo visitado" xfId="2234" builtinId="9" hidden="1"/>
    <cellStyle name="Hipervínculo visitado" xfId="2235" builtinId="9" hidden="1"/>
    <cellStyle name="Hipervínculo visitado" xfId="2236" builtinId="9" hidden="1"/>
    <cellStyle name="Hipervínculo visitado" xfId="2237" builtinId="9" hidden="1"/>
    <cellStyle name="Hipervínculo visitado" xfId="2238" builtinId="9" hidden="1"/>
    <cellStyle name="Hipervínculo visitado" xfId="2239" builtinId="9" hidden="1"/>
    <cellStyle name="Hipervínculo visitado" xfId="2240" builtinId="9" hidden="1"/>
    <cellStyle name="Hipervínculo visitado" xfId="2241" builtinId="9" hidden="1"/>
    <cellStyle name="Hipervínculo visitado" xfId="2242" builtinId="9" hidden="1"/>
    <cellStyle name="Hipervínculo visitado" xfId="2243" builtinId="9" hidden="1"/>
    <cellStyle name="Hipervínculo visitado" xfId="2244" builtinId="9" hidden="1"/>
    <cellStyle name="Hipervínculo visitado" xfId="2245" builtinId="9" hidden="1"/>
    <cellStyle name="Hipervínculo visitado" xfId="2246" builtinId="9" hidden="1"/>
    <cellStyle name="Hipervínculo visitado" xfId="2247" builtinId="9" hidden="1"/>
    <cellStyle name="Hipervínculo visitado" xfId="2248" builtinId="9" hidden="1"/>
    <cellStyle name="Hipervínculo visitado" xfId="2249" builtinId="9" hidden="1"/>
    <cellStyle name="Hipervínculo visitado" xfId="2250" builtinId="9" hidden="1"/>
    <cellStyle name="Hipervínculo visitado" xfId="2251" builtinId="9" hidden="1"/>
    <cellStyle name="Hipervínculo visitado" xfId="2252" builtinId="9" hidden="1"/>
    <cellStyle name="Hipervínculo visitado" xfId="2253" builtinId="9" hidden="1"/>
    <cellStyle name="Hipervínculo visitado" xfId="2254" builtinId="9" hidden="1"/>
    <cellStyle name="Hipervínculo visitado" xfId="2255" builtinId="9" hidden="1"/>
    <cellStyle name="Hipervínculo visitado" xfId="2256" builtinId="9" hidden="1"/>
    <cellStyle name="Hipervínculo visitado" xfId="2257" builtinId="9" hidden="1"/>
    <cellStyle name="Hipervínculo visitado" xfId="2258" builtinId="9" hidden="1"/>
    <cellStyle name="Hipervínculo visitado" xfId="2259" builtinId="9" hidden="1"/>
    <cellStyle name="Hipervínculo visitado" xfId="2260" builtinId="9" hidden="1"/>
    <cellStyle name="Hipervínculo visitado" xfId="2261" builtinId="9" hidden="1"/>
    <cellStyle name="Hipervínculo visitado" xfId="2262" builtinId="9" hidden="1"/>
    <cellStyle name="Hipervínculo visitado" xfId="2263" builtinId="9" hidden="1"/>
    <cellStyle name="Hipervínculo visitado" xfId="2264" builtinId="9" hidden="1"/>
    <cellStyle name="Hipervínculo visitado" xfId="2265" builtinId="9" hidden="1"/>
    <cellStyle name="Hipervínculo visitado" xfId="2266" builtinId="9" hidden="1"/>
    <cellStyle name="Hipervínculo visitado" xfId="2267" builtinId="9" hidden="1"/>
    <cellStyle name="Hipervínculo visitado" xfId="2268" builtinId="9" hidden="1"/>
    <cellStyle name="Hipervínculo visitado" xfId="2269" builtinId="9" hidden="1"/>
    <cellStyle name="Hipervínculo visitado" xfId="2270" builtinId="9" hidden="1"/>
    <cellStyle name="Hipervínculo visitado" xfId="2271" builtinId="9" hidden="1"/>
    <cellStyle name="Hipervínculo visitado" xfId="2272" builtinId="9" hidden="1"/>
    <cellStyle name="Hipervínculo visitado" xfId="2273" builtinId="9" hidden="1"/>
    <cellStyle name="Hipervínculo visitado" xfId="2274" builtinId="9" hidden="1"/>
    <cellStyle name="Hipervínculo visitado" xfId="2275" builtinId="9" hidden="1"/>
    <cellStyle name="Hipervínculo visitado" xfId="2276" builtinId="9" hidden="1"/>
    <cellStyle name="Hipervínculo visitado" xfId="2277" builtinId="9" hidden="1"/>
    <cellStyle name="Hipervínculo visitado" xfId="2278" builtinId="9" hidden="1"/>
    <cellStyle name="Hipervínculo visitado" xfId="2279" builtinId="9" hidden="1"/>
    <cellStyle name="Hipervínculo visitado" xfId="2280" builtinId="9" hidden="1"/>
    <cellStyle name="Hipervínculo visitado" xfId="2281" builtinId="9" hidden="1"/>
    <cellStyle name="Hipervínculo visitado" xfId="2282" builtinId="9" hidden="1"/>
    <cellStyle name="Hipervínculo visitado" xfId="2283" builtinId="9" hidden="1"/>
    <cellStyle name="Hipervínculo visitado" xfId="2284" builtinId="9" hidden="1"/>
    <cellStyle name="Hipervínculo visitado" xfId="2285" builtinId="9" hidden="1"/>
    <cellStyle name="Hipervínculo visitado" xfId="2286" builtinId="9" hidden="1"/>
    <cellStyle name="Hipervínculo visitado" xfId="2287" builtinId="9" hidden="1"/>
    <cellStyle name="Hipervínculo visitado" xfId="2288" builtinId="9" hidden="1"/>
    <cellStyle name="Hipervínculo visitado" xfId="2289" builtinId="9" hidden="1"/>
    <cellStyle name="Hipervínculo visitado" xfId="2290" builtinId="9" hidden="1"/>
    <cellStyle name="Hipervínculo visitado" xfId="2291" builtinId="9" hidden="1"/>
    <cellStyle name="Hipervínculo visitado" xfId="2292" builtinId="9" hidden="1"/>
    <cellStyle name="Hipervínculo visitado" xfId="2293" builtinId="9" hidden="1"/>
    <cellStyle name="Hipervínculo visitado" xfId="2294" builtinId="9" hidden="1"/>
    <cellStyle name="Hipervínculo visitado" xfId="2295" builtinId="9" hidden="1"/>
    <cellStyle name="Hipervínculo visitado" xfId="2296" builtinId="9" hidden="1"/>
    <cellStyle name="Hipervínculo visitado" xfId="2297" builtinId="9" hidden="1"/>
    <cellStyle name="Hipervínculo visitado" xfId="2298" builtinId="9" hidden="1"/>
    <cellStyle name="Hipervínculo visitado" xfId="2299" builtinId="9" hidden="1"/>
    <cellStyle name="Hipervínculo visitado" xfId="2300" builtinId="9" hidden="1"/>
    <cellStyle name="Hipervínculo visitado" xfId="2301" builtinId="9" hidden="1"/>
    <cellStyle name="Hipervínculo visitado" xfId="2302" builtinId="9" hidden="1"/>
    <cellStyle name="Hipervínculo visitado" xfId="2303" builtinId="9" hidden="1"/>
    <cellStyle name="Hipervínculo visitado" xfId="2304" builtinId="9" hidden="1"/>
    <cellStyle name="Hipervínculo visitado" xfId="2305" builtinId="9" hidden="1"/>
    <cellStyle name="Hipervínculo visitado" xfId="2306" builtinId="9" hidden="1"/>
    <cellStyle name="Hipervínculo visitado" xfId="2307" builtinId="9" hidden="1"/>
    <cellStyle name="Hipervínculo visitado" xfId="2309" builtinId="9" hidden="1"/>
    <cellStyle name="Hipervínculo visitado" xfId="2310" builtinId="9" hidden="1"/>
    <cellStyle name="Hipervínculo visitado" xfId="2311" builtinId="9" hidden="1"/>
    <cellStyle name="Hipervínculo visitado" xfId="2432" builtinId="9" hidden="1"/>
    <cellStyle name="Hipervínculo visitado" xfId="2439" builtinId="9" hidden="1"/>
    <cellStyle name="Hipervínculo visitado" xfId="2440" builtinId="9" hidden="1"/>
    <cellStyle name="Hipervínculo visitado" xfId="2441" builtinId="9" hidden="1"/>
    <cellStyle name="Hipervínculo visitado" xfId="2442" builtinId="9" hidden="1"/>
    <cellStyle name="Hipervínculo visitado" xfId="2443" builtinId="9" hidden="1"/>
    <cellStyle name="Hipervínculo visitado" xfId="2445" builtinId="9" hidden="1"/>
    <cellStyle name="Hipervínculo visitado" xfId="2448" builtinId="9" hidden="1"/>
    <cellStyle name="Hipervínculo visitado" xfId="4199" builtinId="9" hidden="1"/>
    <cellStyle name="Hipervínculo visitado" xfId="4200" builtinId="9" hidden="1"/>
    <cellStyle name="Hipervínculo visitado" xfId="4201" builtinId="9" hidden="1"/>
    <cellStyle name="Hipervínculo visitado" xfId="4202" builtinId="9" hidden="1"/>
    <cellStyle name="Hipervínculo visitado" xfId="4203" builtinId="9" hidden="1"/>
    <cellStyle name="Hipervínculo visitado" xfId="4204" builtinId="9" hidden="1"/>
    <cellStyle name="Hipervínculo visitado" xfId="4205" builtinId="9" hidden="1"/>
    <cellStyle name="Hipervínculo visitado" xfId="4206" builtinId="9" hidden="1"/>
    <cellStyle name="Hipervínculo visitado" xfId="4207" builtinId="9" hidden="1"/>
    <cellStyle name="Hipervínculo visitado" xfId="4208" builtinId="9" hidden="1"/>
    <cellStyle name="Hipervínculo visitado" xfId="4209" builtinId="9" hidden="1"/>
    <cellStyle name="Hipervínculo visitado" xfId="4210" builtinId="9" hidden="1"/>
    <cellStyle name="Hipervínculo visitado" xfId="4211" builtinId="9" hidden="1"/>
    <cellStyle name="Hipervínculo visitado" xfId="4212" builtinId="9" hidden="1"/>
    <cellStyle name="Hipervínculo visitado" xfId="4213" builtinId="9" hidden="1"/>
    <cellStyle name="Hipervínculo visitado" xfId="4214" builtinId="9" hidden="1"/>
    <cellStyle name="Hipervínculo visitado" xfId="4215" builtinId="9" hidden="1"/>
    <cellStyle name="Hipervínculo visitado" xfId="4216" builtinId="9" hidden="1"/>
    <cellStyle name="Hipervínculo visitado" xfId="4217" builtinId="9" hidden="1"/>
    <cellStyle name="Hipervínculo visitado" xfId="4218" builtinId="9" hidden="1"/>
    <cellStyle name="Hipervínculo visitado" xfId="4219" builtinId="9" hidden="1"/>
    <cellStyle name="Hipervínculo visitado" xfId="4220" builtinId="9" hidden="1"/>
    <cellStyle name="Hipervínculo visitado" xfId="4221" builtinId="9" hidden="1"/>
    <cellStyle name="Hipervínculo visitado" xfId="4222" builtinId="9" hidden="1"/>
    <cellStyle name="Hipervínculo visitado" xfId="4223" builtinId="9" hidden="1"/>
    <cellStyle name="Hipervínculo visitado" xfId="4224" builtinId="9" hidden="1"/>
    <cellStyle name="Hipervínculo visitado" xfId="4225" builtinId="9" hidden="1"/>
    <cellStyle name="Hipervínculo visitado" xfId="4226" builtinId="9" hidden="1"/>
    <cellStyle name="Hipervínculo visitado" xfId="4227" builtinId="9" hidden="1"/>
    <cellStyle name="Hipervínculo visitado" xfId="4228" builtinId="9" hidden="1"/>
    <cellStyle name="Huomautus" xfId="2633"/>
    <cellStyle name="Huomautus 2" xfId="2365"/>
    <cellStyle name="Huomautus 3" xfId="2366"/>
    <cellStyle name="Huomautus 4" xfId="4837"/>
    <cellStyle name="Huono" xfId="2634"/>
    <cellStyle name="Hyperlänk 2" xfId="2635"/>
    <cellStyle name="Hyperlink 2" xfId="148"/>
    <cellStyle name="Hyperlink 3" xfId="149"/>
    <cellStyle name="Hyperlink 3 2" xfId="2636"/>
    <cellStyle name="Hyperlink 4" xfId="2637"/>
    <cellStyle name="Hyperlink 5" xfId="2638"/>
    <cellStyle name="Hyperlink 6" xfId="2639"/>
    <cellStyle name="Hyperlink 7" xfId="2640"/>
    <cellStyle name="Hyvä" xfId="2641"/>
    <cellStyle name="Input" xfId="2367"/>
    <cellStyle name="Input [yellow]" xfId="2642"/>
    <cellStyle name="Input [yellow] 2" xfId="4838"/>
    <cellStyle name="Input [yellow] 2 2" xfId="6102"/>
    <cellStyle name="Input [yellow] 3" xfId="6000"/>
    <cellStyle name="Input 2" xfId="150"/>
    <cellStyle name="Input 3" xfId="2643"/>
    <cellStyle name="Input 3 2" xfId="4839"/>
    <cellStyle name="Input 4" xfId="2644"/>
    <cellStyle name="Input 4 2" xfId="4840"/>
    <cellStyle name="Input 5" xfId="2645"/>
    <cellStyle name="Input 5 2" xfId="4841"/>
    <cellStyle name="Input 6" xfId="4814"/>
    <cellStyle name="Input 7" xfId="5981"/>
    <cellStyle name="Input 8" xfId="6004"/>
    <cellStyle name="ISC" xfId="151"/>
    <cellStyle name="ISC 2" xfId="152"/>
    <cellStyle name="isced" xfId="153"/>
    <cellStyle name="isced 2" xfId="2646"/>
    <cellStyle name="isced 2 2" xfId="4842"/>
    <cellStyle name="isced 2 2 2" xfId="6103"/>
    <cellStyle name="isced 2 3" xfId="6001"/>
    <cellStyle name="isced 3" xfId="2647"/>
    <cellStyle name="isced 3 2" xfId="4843"/>
    <cellStyle name="isced 3 2 2" xfId="6104"/>
    <cellStyle name="isced 3 3" xfId="6002"/>
    <cellStyle name="isced 4" xfId="4301"/>
    <cellStyle name="isced 4 2" xfId="6068"/>
    <cellStyle name="isced 5" xfId="5960"/>
    <cellStyle name="ISCED Titles" xfId="154"/>
    <cellStyle name="isced_8gradk" xfId="155"/>
    <cellStyle name="Laskenta" xfId="2648"/>
    <cellStyle name="Laskenta 2" xfId="4844"/>
    <cellStyle name="level1a" xfId="156"/>
    <cellStyle name="level1a 2" xfId="157"/>
    <cellStyle name="level1a 2 2" xfId="158"/>
    <cellStyle name="level1a 2 2 2" xfId="159"/>
    <cellStyle name="level1a 2 2 2 2" xfId="2649"/>
    <cellStyle name="level1a 2 2 2 3" xfId="2650"/>
    <cellStyle name="level1a 2 2 3" xfId="160"/>
    <cellStyle name="level1a 2 2 3 2" xfId="2651"/>
    <cellStyle name="level1a 2 2 3 3" xfId="2652"/>
    <cellStyle name="level1a 2 2 4" xfId="2653"/>
    <cellStyle name="level1a 2 2 5" xfId="2654"/>
    <cellStyle name="level1a 2 3" xfId="2655"/>
    <cellStyle name="level1a 2 4" xfId="2656"/>
    <cellStyle name="level1a 3" xfId="161"/>
    <cellStyle name="level1a 4" xfId="2368"/>
    <cellStyle name="level1a 4 2" xfId="2657"/>
    <cellStyle name="level1a 5" xfId="2369"/>
    <cellStyle name="level1a 6" xfId="2370"/>
    <cellStyle name="level1a 7" xfId="2371"/>
    <cellStyle name="level1a 8" xfId="2372"/>
    <cellStyle name="level1a 9" xfId="2658"/>
    <cellStyle name="level2" xfId="162"/>
    <cellStyle name="level2 2" xfId="163"/>
    <cellStyle name="level2 2 2" xfId="164"/>
    <cellStyle name="level2 2 2 2" xfId="165"/>
    <cellStyle name="level2 2 2 3" xfId="166"/>
    <cellStyle name="level2 2 2 3 2" xfId="2659"/>
    <cellStyle name="level2 3" xfId="2660"/>
    <cellStyle name="level2 4" xfId="2661"/>
    <cellStyle name="level2a" xfId="167"/>
    <cellStyle name="level2a 2" xfId="168"/>
    <cellStyle name="level2a 2 2" xfId="169"/>
    <cellStyle name="level2a 2 2 2" xfId="170"/>
    <cellStyle name="level2a 2 2 3" xfId="171"/>
    <cellStyle name="level2a 2 2 3 2" xfId="2662"/>
    <cellStyle name="level2a 3" xfId="2663"/>
    <cellStyle name="level2a 4" xfId="2664"/>
    <cellStyle name="level3" xfId="172"/>
    <cellStyle name="level3 2" xfId="4302"/>
    <cellStyle name="Line titles-Rows" xfId="173"/>
    <cellStyle name="Line titles-Rows 2" xfId="4303"/>
    <cellStyle name="Linked Cell" xfId="2373"/>
    <cellStyle name="Linked Cell 2" xfId="174"/>
    <cellStyle name="Linked Cell 3" xfId="2665"/>
    <cellStyle name="Linked Cell 4" xfId="2666"/>
    <cellStyle name="Linked Cell 5" xfId="2667"/>
    <cellStyle name="Linkitetty solu" xfId="2668"/>
    <cellStyle name="Migliaia (0)_conti99" xfId="175"/>
    <cellStyle name="Millares" xfId="176" builtinId="3"/>
    <cellStyle name="Millares 2" xfId="177"/>
    <cellStyle name="Millares 2 2" xfId="2435"/>
    <cellStyle name="Millares 2 2 2" xfId="4829"/>
    <cellStyle name="Millares 2 2 2 2" xfId="6097"/>
    <cellStyle name="Millares 2 2 3" xfId="5995"/>
    <cellStyle name="Millares 3" xfId="178"/>
    <cellStyle name="Millares 4" xfId="179"/>
    <cellStyle name="Millares 4 2" xfId="180"/>
    <cellStyle name="Millares 5" xfId="2431"/>
    <cellStyle name="Millares 5 2" xfId="4239"/>
    <cellStyle name="Millares 5 2 2" xfId="4244"/>
    <cellStyle name="Millares 5 2 2 2" xfId="4250"/>
    <cellStyle name="Millares 5 2 2 2 2" xfId="5924"/>
    <cellStyle name="Millares 5 2 2 2 2 2" xfId="6130"/>
    <cellStyle name="Millares 5 2 2 2 3" xfId="6031"/>
    <cellStyle name="Millares 5 2 2 3" xfId="5921"/>
    <cellStyle name="Millares 5 2 2 3 2" xfId="6127"/>
    <cellStyle name="Millares 5 2 2 4" xfId="6026"/>
    <cellStyle name="Millares 5 2 3" xfId="5918"/>
    <cellStyle name="Millares 5 2 3 2" xfId="6124"/>
    <cellStyle name="Millares 5 2 4" xfId="6021"/>
    <cellStyle name="Millares 5 3" xfId="4826"/>
    <cellStyle name="Millares 5 3 2" xfId="6094"/>
    <cellStyle name="Millares 5 4" xfId="5992"/>
    <cellStyle name="Millares 6" xfId="4304"/>
    <cellStyle name="Millares 7" xfId="5961"/>
    <cellStyle name="Milliers [0]_8GRAD" xfId="2669"/>
    <cellStyle name="Milliers_8GRAD" xfId="2670"/>
    <cellStyle name="Moneda 2" xfId="181"/>
    <cellStyle name="Moneda 2 2" xfId="182"/>
    <cellStyle name="Monétaire [0]_8GRAD" xfId="2671"/>
    <cellStyle name="Monétaire_8GRAD" xfId="2672"/>
    <cellStyle name="Neutraali" xfId="2673"/>
    <cellStyle name="Neutral 2" xfId="183"/>
    <cellStyle name="Normaali 2" xfId="2374"/>
    <cellStyle name="Normaali 3" xfId="2375"/>
    <cellStyle name="Normal" xfId="0" builtinId="0"/>
    <cellStyle name="Normal - Style1" xfId="2674"/>
    <cellStyle name="Normal 10" xfId="184"/>
    <cellStyle name="Normal 10 2" xfId="185"/>
    <cellStyle name="Normal 10 3" xfId="2675"/>
    <cellStyle name="Normal 11" xfId="186"/>
    <cellStyle name="Normal 11 2" xfId="187"/>
    <cellStyle name="Normal 11 2 15 2" xfId="2446"/>
    <cellStyle name="Normal 11 2 2" xfId="188"/>
    <cellStyle name="Normal 11 2 2 2" xfId="189"/>
    <cellStyle name="Normal 11 2 2 2 2" xfId="190"/>
    <cellStyle name="Normal 11 2 2 3" xfId="191"/>
    <cellStyle name="Normal 11 2 3" xfId="192"/>
    <cellStyle name="Normal 11 2 3 2" xfId="193"/>
    <cellStyle name="Normal 11 2 3 2 2" xfId="194"/>
    <cellStyle name="Normal 11 2 3 3" xfId="195"/>
    <cellStyle name="Normal 11 2 3 4" xfId="196"/>
    <cellStyle name="Normal 11 2 3 5" xfId="197"/>
    <cellStyle name="Normal 11 2 3 6" xfId="198"/>
    <cellStyle name="Normal 11 2 4" xfId="199"/>
    <cellStyle name="Normal 11 2 4 2" xfId="200"/>
    <cellStyle name="Normal 11 2 4 3" xfId="201"/>
    <cellStyle name="Normal 11 2 5" xfId="202"/>
    <cellStyle name="Normal 11 2 5 2" xfId="203"/>
    <cellStyle name="Normal 11 2 6" xfId="204"/>
    <cellStyle name="Normal 11 2 7" xfId="205"/>
    <cellStyle name="Normal 11 3" xfId="206"/>
    <cellStyle name="Normal 11 3 2" xfId="207"/>
    <cellStyle name="Normal 11 3 2 2" xfId="208"/>
    <cellStyle name="Normal 11 3 2 2 2" xfId="2676"/>
    <cellStyle name="Normal 11 3 3" xfId="209"/>
    <cellStyle name="Normal 11 3 3 2" xfId="2677"/>
    <cellStyle name="Normal 11 4" xfId="210"/>
    <cellStyle name="Normal 11 4 2" xfId="211"/>
    <cellStyle name="Normal 11 4 2 2" xfId="212"/>
    <cellStyle name="Normal 11 4 2 2 2" xfId="2678"/>
    <cellStyle name="Normal 11 4 3" xfId="213"/>
    <cellStyle name="Normal 11 4 3 2" xfId="2679"/>
    <cellStyle name="Normal 11 5" xfId="214"/>
    <cellStyle name="Normal 11 5 2" xfId="215"/>
    <cellStyle name="Normal 11 5 3" xfId="216"/>
    <cellStyle name="Normal 11 6" xfId="217"/>
    <cellStyle name="Normal 11 6 2" xfId="218"/>
    <cellStyle name="Normal 11 6 2 2" xfId="219"/>
    <cellStyle name="Normal 11 6 3" xfId="220"/>
    <cellStyle name="Normal 11 7" xfId="221"/>
    <cellStyle name="Normal 11 8" xfId="222"/>
    <cellStyle name="Normal 12" xfId="223"/>
    <cellStyle name="Normal 12 2" xfId="224"/>
    <cellStyle name="Normal 12 3" xfId="225"/>
    <cellStyle name="Normal 12 3 2" xfId="226"/>
    <cellStyle name="Normal 12 3 2 2" xfId="2434"/>
    <cellStyle name="Normal 12 3 2 2 2" xfId="4231"/>
    <cellStyle name="Normal 12 3 2 2 2 2" xfId="5910"/>
    <cellStyle name="Normal 12 3 2 2 2 2 2" xfId="6116"/>
    <cellStyle name="Normal 12 3 2 2 2 3" xfId="6013"/>
    <cellStyle name="Normal 12 3 2 2 3" xfId="4235"/>
    <cellStyle name="Normal 12 3 2 2 3 2" xfId="5914"/>
    <cellStyle name="Normal 12 3 2 2 3 2 2" xfId="6120"/>
    <cellStyle name="Normal 12 3 2 2 3 3" xfId="6017"/>
    <cellStyle name="Normal 12 3 2 2 4" xfId="4828"/>
    <cellStyle name="Normal 12 3 2 2 4 2" xfId="6096"/>
    <cellStyle name="Normal 12 3 2 2 5" xfId="5994"/>
    <cellStyle name="Normal 12 3 2 3" xfId="4305"/>
    <cellStyle name="Normal 12 3 2 3 2" xfId="6069"/>
    <cellStyle name="Normal 12 3 2 4" xfId="5963"/>
    <cellStyle name="Normal 12 3 3" xfId="1836"/>
    <cellStyle name="Normal 12 3 3 2" xfId="4236"/>
    <cellStyle name="Normal 12 3 3 2 2" xfId="5915"/>
    <cellStyle name="Normal 12 3 3 2 2 2" xfId="6121"/>
    <cellStyle name="Normal 12 3 3 2 3" xfId="6018"/>
    <cellStyle name="Normal 12 3 3 3" xfId="4805"/>
    <cellStyle name="Normal 12 3 3 3 2" xfId="6078"/>
    <cellStyle name="Normal 12 3 3 4" xfId="5972"/>
    <cellStyle name="Normal 12 3 4" xfId="2308"/>
    <cellStyle name="Normal 12 3 4 2" xfId="4230"/>
    <cellStyle name="Normal 12 3 4 2 2" xfId="5909"/>
    <cellStyle name="Normal 12 3 4 2 2 2" xfId="6115"/>
    <cellStyle name="Normal 12 3 4 2 3" xfId="6012"/>
    <cellStyle name="Normal 12 3 4 3" xfId="4234"/>
    <cellStyle name="Normal 12 3 4 3 2" xfId="5913"/>
    <cellStyle name="Normal 12 3 4 3 2 2" xfId="6119"/>
    <cellStyle name="Normal 12 3 4 3 3" xfId="6016"/>
    <cellStyle name="Normal 12 3 4 4" xfId="4237"/>
    <cellStyle name="Normal 12 3 4 4 2" xfId="4242"/>
    <cellStyle name="Normal 12 3 4 4 2 2" xfId="4247"/>
    <cellStyle name="Normal 12 3 4 4 2 2 2" xfId="5922"/>
    <cellStyle name="Normal 12 3 4 4 2 2 2 2" xfId="6128"/>
    <cellStyle name="Normal 12 3 4 4 2 2 3" xfId="6029"/>
    <cellStyle name="Normal 12 3 4 4 2 3" xfId="5919"/>
    <cellStyle name="Normal 12 3 4 4 2 3 2" xfId="6125"/>
    <cellStyle name="Normal 12 3 4 4 2 4" xfId="6024"/>
    <cellStyle name="Normal 12 3 4 4 3" xfId="5916"/>
    <cellStyle name="Normal 12 3 4 4 3 2" xfId="6122"/>
    <cellStyle name="Normal 12 3 4 4 4" xfId="6019"/>
    <cellStyle name="Normal 12 3 4 5" xfId="4240"/>
    <cellStyle name="Normal 12 3 4 5 2" xfId="4245"/>
    <cellStyle name="Normal 12 3 4 5 2 2" xfId="4251"/>
    <cellStyle name="Normal 12 3 4 5 2 2 2" xfId="5925"/>
    <cellStyle name="Normal 12 3 4 5 2 2 2 2" xfId="6131"/>
    <cellStyle name="Normal 12 3 4 5 2 2 3" xfId="6032"/>
    <cellStyle name="Normal 12 3 4 5 2 3" xfId="4253"/>
    <cellStyle name="Normal 12 3 4 5 2 3 2" xfId="6034"/>
    <cellStyle name="Normal 12 3 4 5 2 4" xfId="6027"/>
    <cellStyle name="Normal 12 3 4 5 3" xfId="6022"/>
    <cellStyle name="Normal 12 3 4 6" xfId="5977"/>
    <cellStyle name="Normal 12 3 5" xfId="4229"/>
    <cellStyle name="Normal 12 3 5 2" xfId="5908"/>
    <cellStyle name="Normal 12 3 5 2 2" xfId="6114"/>
    <cellStyle name="Normal 12 3 5 3" xfId="6011"/>
    <cellStyle name="Normal 12 3 6" xfId="4233"/>
    <cellStyle name="Normal 12 3 6 2" xfId="5912"/>
    <cellStyle name="Normal 12 3 6 2 2" xfId="6118"/>
    <cellStyle name="Normal 12 3 6 3" xfId="6015"/>
    <cellStyle name="Normal 12 3 7" xfId="5962"/>
    <cellStyle name="Normal 13" xfId="227"/>
    <cellStyle name="Normal 13 2" xfId="228"/>
    <cellStyle name="Normal 13 2 2" xfId="229"/>
    <cellStyle name="Normal 13 2 2 2" xfId="230"/>
    <cellStyle name="Normal 13 2 2 2 2" xfId="231"/>
    <cellStyle name="Normal 13 2 2 3" xfId="232"/>
    <cellStyle name="Normal 13 2 3" xfId="233"/>
    <cellStyle name="Normal 13 2 3 2" xfId="234"/>
    <cellStyle name="Normal 13 2 3 2 2" xfId="235"/>
    <cellStyle name="Normal 13 2 3 3" xfId="236"/>
    <cellStyle name="Normal 13 2 4" xfId="237"/>
    <cellStyle name="Normal 13 2 4 2" xfId="238"/>
    <cellStyle name="Normal 13 2 4 3" xfId="239"/>
    <cellStyle name="Normal 13 2 5" xfId="240"/>
    <cellStyle name="Normal 13 2 5 2" xfId="241"/>
    <cellStyle name="Normal 13 2 6" xfId="242"/>
    <cellStyle name="Normal 13 2 7" xfId="243"/>
    <cellStyle name="Normal 13 3" xfId="244"/>
    <cellStyle name="Normal 13 3 2" xfId="245"/>
    <cellStyle name="Normal 13 3 2 2" xfId="246"/>
    <cellStyle name="Normal 13 3 3" xfId="247"/>
    <cellStyle name="Normal 13 4" xfId="248"/>
    <cellStyle name="Normal 13 4 2" xfId="249"/>
    <cellStyle name="Normal 13 4 2 2" xfId="4307"/>
    <cellStyle name="Normal 13 4 2 2 2" xfId="6071"/>
    <cellStyle name="Normal 13 4 2 3" xfId="5965"/>
    <cellStyle name="Normal 13 4 3" xfId="4306"/>
    <cellStyle name="Normal 13 4 3 2" xfId="6070"/>
    <cellStyle name="Normal 13 4 4" xfId="5964"/>
    <cellStyle name="Normal 13 5" xfId="250"/>
    <cellStyle name="Normal 13 5 2" xfId="251"/>
    <cellStyle name="Normal 13 6" xfId="252"/>
    <cellStyle name="Normal 13 7" xfId="2438"/>
    <cellStyle name="Normal 14" xfId="253"/>
    <cellStyle name="Normal 14 2" xfId="254"/>
    <cellStyle name="Normal 14 2 2" xfId="255"/>
    <cellStyle name="Normal 14 2 2 2" xfId="256"/>
    <cellStyle name="Normal 14 2 2 3" xfId="257"/>
    <cellStyle name="Normal 14 2 3" xfId="258"/>
    <cellStyle name="Normal 14 2 3 2" xfId="259"/>
    <cellStyle name="Normal 14 2 3 3" xfId="260"/>
    <cellStyle name="Normal 14 2 4" xfId="261"/>
    <cellStyle name="Normal 14 2 5" xfId="262"/>
    <cellStyle name="Normal 14 3" xfId="263"/>
    <cellStyle name="Normal 14 4" xfId="264"/>
    <cellStyle name="Normal 14 4 2" xfId="265"/>
    <cellStyle name="Normal 14 5" xfId="266"/>
    <cellStyle name="Normal 15" xfId="267"/>
    <cellStyle name="Normal 15 2" xfId="268"/>
    <cellStyle name="Normal 15 2 2" xfId="269"/>
    <cellStyle name="Normal 15 2 2 2" xfId="270"/>
    <cellStyle name="Normal 15 2 3" xfId="271"/>
    <cellStyle name="Normal 15 2 4" xfId="272"/>
    <cellStyle name="Normal 15 3" xfId="273"/>
    <cellStyle name="Normal 15 3 2" xfId="274"/>
    <cellStyle name="Normal 15 3 3" xfId="275"/>
    <cellStyle name="Normal 15 4" xfId="276"/>
    <cellStyle name="Normal 15 4 2" xfId="277"/>
    <cellStyle name="Normal 15 5" xfId="278"/>
    <cellStyle name="Normal 16" xfId="279"/>
    <cellStyle name="Normal 16 2" xfId="280"/>
    <cellStyle name="Normal 16 2 2" xfId="281"/>
    <cellStyle name="Normal 16 2 2 2" xfId="282"/>
    <cellStyle name="Normal 16 2 3" xfId="283"/>
    <cellStyle name="Normal 16 3" xfId="284"/>
    <cellStyle name="Normal 16 3 2" xfId="285"/>
    <cellStyle name="Normal 16 4" xfId="286"/>
    <cellStyle name="Normal 17" xfId="287"/>
    <cellStyle name="Normal 17 2" xfId="288"/>
    <cellStyle name="Normal 17 2 2" xfId="289"/>
    <cellStyle name="Normal 17 3" xfId="290"/>
    <cellStyle name="Normal 18" xfId="291"/>
    <cellStyle name="Normal 18 2" xfId="292"/>
    <cellStyle name="Normal 18 2 2" xfId="293"/>
    <cellStyle name="Normal 18 3" xfId="294"/>
    <cellStyle name="Normal 19" xfId="295"/>
    <cellStyle name="Normal 19 2" xfId="296"/>
    <cellStyle name="Normal 19 3" xfId="297"/>
    <cellStyle name="Normal 2" xfId="298"/>
    <cellStyle name="Normal 2 10" xfId="2376"/>
    <cellStyle name="Normal 2 11" xfId="2377"/>
    <cellStyle name="Normal 2 12" xfId="2378"/>
    <cellStyle name="Normal 2 13" xfId="2379"/>
    <cellStyle name="Normal 2 14" xfId="2380"/>
    <cellStyle name="Normal 2 15" xfId="299"/>
    <cellStyle name="Normal 2 15 2" xfId="300"/>
    <cellStyle name="Normal 2 15 2 2" xfId="301"/>
    <cellStyle name="Normal 2 15 2 2 2" xfId="302"/>
    <cellStyle name="Normal 2 15 2 3" xfId="303"/>
    <cellStyle name="Normal 2 15 3" xfId="304"/>
    <cellStyle name="Normal 2 15 3 2" xfId="305"/>
    <cellStyle name="Normal 2 15 3 2 2" xfId="306"/>
    <cellStyle name="Normal 2 15 3 3" xfId="307"/>
    <cellStyle name="Normal 2 15 4" xfId="308"/>
    <cellStyle name="Normal 2 15 4 2" xfId="309"/>
    <cellStyle name="Normal 2 15 4 3" xfId="310"/>
    <cellStyle name="Normal 2 15 5" xfId="311"/>
    <cellStyle name="Normal 2 15 5 2" xfId="312"/>
    <cellStyle name="Normal 2 15 6" xfId="313"/>
    <cellStyle name="Normal 2 15 7" xfId="314"/>
    <cellStyle name="Normal 2 16" xfId="2381"/>
    <cellStyle name="Normal 2 17" xfId="315"/>
    <cellStyle name="Normal 2 18" xfId="2382"/>
    <cellStyle name="Normal 2 19" xfId="2680"/>
    <cellStyle name="Normal 2 19 2" xfId="4845"/>
    <cellStyle name="Normal 2 19 2 2" xfId="6105"/>
    <cellStyle name="Normal 2 19 3" xfId="6003"/>
    <cellStyle name="Normal 2 2" xfId="316"/>
    <cellStyle name="Normal 2 2 10" xfId="2681"/>
    <cellStyle name="Normal 2 2 2" xfId="317"/>
    <cellStyle name="Normal 2 2 2 2" xfId="318"/>
    <cellStyle name="Normal 2 2 2 2 2" xfId="319"/>
    <cellStyle name="Normal 2 2 2 2 2 2" xfId="320"/>
    <cellStyle name="Normal 2 2 2 2 2 2 2" xfId="321"/>
    <cellStyle name="Normal 2 2 2 2 2 3" xfId="322"/>
    <cellStyle name="Normal 2 2 2 2 3" xfId="323"/>
    <cellStyle name="Normal 2 2 2 2 3 2" xfId="324"/>
    <cellStyle name="Normal 2 2 2 2 3 3" xfId="325"/>
    <cellStyle name="Normal 2 2 2 2 4" xfId="326"/>
    <cellStyle name="Normal 2 2 2 2 4 2" xfId="327"/>
    <cellStyle name="Normal 2 2 2 2 4 3" xfId="328"/>
    <cellStyle name="Normal 2 2 2 2 5" xfId="329"/>
    <cellStyle name="Normal 2 2 2 2 5 2" xfId="330"/>
    <cellStyle name="Normal 2 2 2 2 6" xfId="331"/>
    <cellStyle name="Normal 2 2 2 3" xfId="332"/>
    <cellStyle name="Normal 2 2 2 3 2" xfId="2682"/>
    <cellStyle name="Normal 2 2 2 4" xfId="333"/>
    <cellStyle name="Normal 2 2 2 4 2" xfId="334"/>
    <cellStyle name="Normal 2 2 2 5" xfId="335"/>
    <cellStyle name="Normal 2 2 3" xfId="336"/>
    <cellStyle name="Normal 2 2 4" xfId="337"/>
    <cellStyle name="Normal 2 2 4 2" xfId="2683"/>
    <cellStyle name="Normal 2 2 5" xfId="2383"/>
    <cellStyle name="Normal 2 2 6" xfId="2384"/>
    <cellStyle name="Normal 2 2 7" xfId="2385"/>
    <cellStyle name="Normal 2 2 8" xfId="2386"/>
    <cellStyle name="Normal 2 2 9" xfId="2387"/>
    <cellStyle name="Normal 2 20" xfId="2684"/>
    <cellStyle name="Normal 2 3" xfId="338"/>
    <cellStyle name="Normal 2 3 2" xfId="339"/>
    <cellStyle name="Normal 2 4" xfId="340"/>
    <cellStyle name="Normal 2 4 2" xfId="341"/>
    <cellStyle name="Normal 2 4 2 2" xfId="2685"/>
    <cellStyle name="Normal 2 4 2 2 2" xfId="2686"/>
    <cellStyle name="Normal 2 4 2 2 3" xfId="2687"/>
    <cellStyle name="Normal 2 4 2 2 4" xfId="2688"/>
    <cellStyle name="Normal 2 4 3" xfId="2689"/>
    <cellStyle name="Normal 2 4 4" xfId="2690"/>
    <cellStyle name="Normal 2 4_EAG2010_D6_April 28" xfId="2691"/>
    <cellStyle name="Normal 2 5" xfId="342"/>
    <cellStyle name="Normal 2 5 2" xfId="343"/>
    <cellStyle name="Normal 2 5 3" xfId="2692"/>
    <cellStyle name="Normal 2 5 4" xfId="4308"/>
    <cellStyle name="Normal 2 6" xfId="344"/>
    <cellStyle name="Normal 2 6 2" xfId="345"/>
    <cellStyle name="Normal 2 6 3" xfId="2693"/>
    <cellStyle name="Normal 2 7" xfId="346"/>
    <cellStyle name="Normal 2 7 2" xfId="347"/>
    <cellStyle name="Normal 2 7 3" xfId="2694"/>
    <cellStyle name="Normal 2 8" xfId="348"/>
    <cellStyle name="Normal 2 8 2" xfId="349"/>
    <cellStyle name="Normal 2 8 3" xfId="350"/>
    <cellStyle name="Normal 2 8 4" xfId="351"/>
    <cellStyle name="Normal 2 9" xfId="352"/>
    <cellStyle name="Normal 2 9 2" xfId="353"/>
    <cellStyle name="Normal 2 9 2 2" xfId="354"/>
    <cellStyle name="Normal 2 9 2 2 2" xfId="355"/>
    <cellStyle name="Normal 2 9 2 3" xfId="356"/>
    <cellStyle name="Normal 2 9 3" xfId="357"/>
    <cellStyle name="Normal 2 9 3 2" xfId="358"/>
    <cellStyle name="Normal 2 9 3 2 2" xfId="359"/>
    <cellStyle name="Normal 2 9 3 3" xfId="360"/>
    <cellStyle name="Normal 2 9 4" xfId="361"/>
    <cellStyle name="Normal 2 9 4 2" xfId="362"/>
    <cellStyle name="Normal 2 9 4 3" xfId="363"/>
    <cellStyle name="Normal 2 9 5" xfId="364"/>
    <cellStyle name="Normal 2 9 5 2" xfId="365"/>
    <cellStyle name="Normal 2 9 6" xfId="366"/>
    <cellStyle name="Normal 2 9 7" xfId="367"/>
    <cellStyle name="Normal 2_AUG_TabChap2" xfId="2388"/>
    <cellStyle name="Normal 20" xfId="368"/>
    <cellStyle name="Normal 20 2" xfId="369"/>
    <cellStyle name="Normal 20 3" xfId="370"/>
    <cellStyle name="Normal 21" xfId="371"/>
    <cellStyle name="Normal 21 2" xfId="372"/>
    <cellStyle name="Normal 22" xfId="373"/>
    <cellStyle name="Normal 22 2" xfId="2695"/>
    <cellStyle name="Normal 23" xfId="374"/>
    <cellStyle name="Normal 24" xfId="375"/>
    <cellStyle name="Normal 25" xfId="1837"/>
    <cellStyle name="Normal 25 2" xfId="4806"/>
    <cellStyle name="Normal 25 2 2" xfId="6079"/>
    <cellStyle name="Normal 25 3" xfId="5973"/>
    <cellStyle name="Normal 26" xfId="1838"/>
    <cellStyle name="Normal 26 2" xfId="4807"/>
    <cellStyle name="Normal 26 2 2" xfId="6080"/>
    <cellStyle name="Normal 26 3" xfId="5974"/>
    <cellStyle name="Normal 27" xfId="1839"/>
    <cellStyle name="Normal 27 2" xfId="4808"/>
    <cellStyle name="Normal 27 2 2" xfId="6081"/>
    <cellStyle name="Normal 27 3" xfId="5975"/>
    <cellStyle name="Normal 28" xfId="4256"/>
    <cellStyle name="Normal 29" xfId="4255"/>
    <cellStyle name="Normal 29 2" xfId="6036"/>
    <cellStyle name="Normal 3" xfId="376"/>
    <cellStyle name="Normal 3 10" xfId="377"/>
    <cellStyle name="Normal 3 10 2" xfId="378"/>
    <cellStyle name="Normal 3 11" xfId="379"/>
    <cellStyle name="Normal 3 12" xfId="380"/>
    <cellStyle name="Normal 3 12 2" xfId="4310"/>
    <cellStyle name="Normal 3 12 2 2" xfId="6073"/>
    <cellStyle name="Normal 3 12 3" xfId="5967"/>
    <cellStyle name="Normal 3 13" xfId="2433"/>
    <cellStyle name="Normal 3 13 2" xfId="4827"/>
    <cellStyle name="Normal 3 13 2 2" xfId="6095"/>
    <cellStyle name="Normal 3 13 3" xfId="5993"/>
    <cellStyle name="Normal 3 14" xfId="4232"/>
    <cellStyle name="Normal 3 14 2" xfId="5911"/>
    <cellStyle name="Normal 3 14 2 2" xfId="6117"/>
    <cellStyle name="Normal 3 14 3" xfId="6014"/>
    <cellStyle name="Normal 3 15" xfId="4248"/>
    <cellStyle name="Normal 3 16" xfId="4309"/>
    <cellStyle name="Normal 3 16 2" xfId="6072"/>
    <cellStyle name="Normal 3 17" xfId="5966"/>
    <cellStyle name="Normal 3 2" xfId="381"/>
    <cellStyle name="Normal 3 2 2" xfId="382"/>
    <cellStyle name="Normal 3 2 2 2" xfId="383"/>
    <cellStyle name="Normal 3 2 2 2 2" xfId="384"/>
    <cellStyle name="Normal 3 2 2 2 3" xfId="385"/>
    <cellStyle name="Normal 3 2 2 2 3 2" xfId="2696"/>
    <cellStyle name="Normal 3 2 2 3" xfId="386"/>
    <cellStyle name="Normal 3 2 2 3 2" xfId="387"/>
    <cellStyle name="Normal 3 2 2 3 2 2" xfId="388"/>
    <cellStyle name="Normal 3 2 2 3 2 2 2" xfId="389"/>
    <cellStyle name="Normal 3 2 2 3 2 3" xfId="390"/>
    <cellStyle name="Normal 3 2 2 3 3" xfId="391"/>
    <cellStyle name="Normal 3 2 2 3 3 2" xfId="392"/>
    <cellStyle name="Normal 3 2 2 3 3 2 2" xfId="393"/>
    <cellStyle name="Normal 3 2 2 3 3 3" xfId="394"/>
    <cellStyle name="Normal 3 2 2 3 4" xfId="395"/>
    <cellStyle name="Normal 3 2 2 3 4 2" xfId="396"/>
    <cellStyle name="Normal 3 2 2 3 4 3" xfId="397"/>
    <cellStyle name="Normal 3 2 2 3 5" xfId="398"/>
    <cellStyle name="Normal 3 2 2 3 5 2" xfId="399"/>
    <cellStyle name="Normal 3 2 2 3 6" xfId="400"/>
    <cellStyle name="Normal 3 2 2 3 7" xfId="401"/>
    <cellStyle name="Normal 3 2 2 4" xfId="402"/>
    <cellStyle name="Normal 3 2 2 4 2" xfId="403"/>
    <cellStyle name="Normal 3 2 2 4 2 2" xfId="404"/>
    <cellStyle name="Normal 3 2 2 4 2 2 2" xfId="2697"/>
    <cellStyle name="Normal 3 2 2 4 3" xfId="405"/>
    <cellStyle name="Normal 3 2 2 4 3 2" xfId="2698"/>
    <cellStyle name="Normal 3 2 2 5" xfId="406"/>
    <cellStyle name="Normal 3 2 2 5 2" xfId="407"/>
    <cellStyle name="Normal 3 2 2 5 2 2" xfId="408"/>
    <cellStyle name="Normal 3 2 2 5 2 2 2" xfId="2699"/>
    <cellStyle name="Normal 3 2 2 5 3" xfId="409"/>
    <cellStyle name="Normal 3 2 2 5 3 2" xfId="2700"/>
    <cellStyle name="Normal 3 2 2 6" xfId="410"/>
    <cellStyle name="Normal 3 2 2 6 2" xfId="411"/>
    <cellStyle name="Normal 3 2 2 6 3" xfId="412"/>
    <cellStyle name="Normal 3 2 2 7" xfId="413"/>
    <cellStyle name="Normal 3 2 2 7 2" xfId="414"/>
    <cellStyle name="Normal 3 2 2 7 2 2" xfId="415"/>
    <cellStyle name="Normal 3 2 2 7 3" xfId="416"/>
    <cellStyle name="Normal 3 2 2 8" xfId="417"/>
    <cellStyle name="Normal 3 2 2 9" xfId="418"/>
    <cellStyle name="Normal 3 2 3" xfId="419"/>
    <cellStyle name="Normal 3 2 4" xfId="420"/>
    <cellStyle name="Normal 3 2 4 2" xfId="421"/>
    <cellStyle name="Normal 3 2 4 2 2" xfId="422"/>
    <cellStyle name="Normal 3 2 4 3" xfId="423"/>
    <cellStyle name="Normal 3 2 5" xfId="424"/>
    <cellStyle name="Normal 3 2 5 2" xfId="425"/>
    <cellStyle name="Normal 3 2 6" xfId="426"/>
    <cellStyle name="Normal 3 3" xfId="427"/>
    <cellStyle name="Normal 3 3 2" xfId="428"/>
    <cellStyle name="Normal 3 3 3" xfId="429"/>
    <cellStyle name="Normal 3 3 3 2" xfId="430"/>
    <cellStyle name="Normal 3 3 3 2 2" xfId="431"/>
    <cellStyle name="Normal 3 3 3 3" xfId="432"/>
    <cellStyle name="Normal 3 3 4" xfId="433"/>
    <cellStyle name="Normal 3 3 4 2" xfId="434"/>
    <cellStyle name="Normal 3 3 4 3" xfId="435"/>
    <cellStyle name="Normal 3 3 5" xfId="436"/>
    <cellStyle name="Normal 3 3 5 2" xfId="437"/>
    <cellStyle name="Normal 3 3 5 3" xfId="438"/>
    <cellStyle name="Normal 3 3 6" xfId="439"/>
    <cellStyle name="Normal 3 3 7" xfId="440"/>
    <cellStyle name="Normal 3 4" xfId="441"/>
    <cellStyle name="Normal 3 4 2" xfId="442"/>
    <cellStyle name="Normal 3 4 2 2" xfId="443"/>
    <cellStyle name="Normal 3 4 2 2 2" xfId="2701"/>
    <cellStyle name="Normal 3 4 2 3" xfId="444"/>
    <cellStyle name="Normal 3 4 2 4" xfId="445"/>
    <cellStyle name="Normal 3 4 3" xfId="446"/>
    <cellStyle name="Normal 3 4 3 2" xfId="447"/>
    <cellStyle name="Normal 3 4 3 3" xfId="448"/>
    <cellStyle name="Normal 3 4 3 4" xfId="449"/>
    <cellStyle name="Normal 3 4 4" xfId="450"/>
    <cellStyle name="Normal 3 4 5" xfId="451"/>
    <cellStyle name="Normal 3 4 6" xfId="452"/>
    <cellStyle name="Normal 3 4 7" xfId="2437"/>
    <cellStyle name="Normal 3 4 7 2" xfId="4830"/>
    <cellStyle name="Normal 3 4 7 2 2" xfId="6098"/>
    <cellStyle name="Normal 3 4 7 3" xfId="5996"/>
    <cellStyle name="Normal 3 5" xfId="453"/>
    <cellStyle name="Normal 3 5 2" xfId="454"/>
    <cellStyle name="Normal 3 5 2 2" xfId="455"/>
    <cellStyle name="Normal 3 5 2 2 2" xfId="2702"/>
    <cellStyle name="Normal 3 5 3" xfId="456"/>
    <cellStyle name="Normal 3 5 3 2" xfId="457"/>
    <cellStyle name="Normal 3 5 3 3" xfId="458"/>
    <cellStyle name="Normal 3 5 3 4" xfId="459"/>
    <cellStyle name="Normal 3 5 4" xfId="460"/>
    <cellStyle name="Normal 3 5 5" xfId="461"/>
    <cellStyle name="Normal 3 6" xfId="462"/>
    <cellStyle name="Normal 3 7" xfId="463"/>
    <cellStyle name="Normal 3 7 2" xfId="464"/>
    <cellStyle name="Normal 3 7 2 2" xfId="465"/>
    <cellStyle name="Normal 3 7 3" xfId="466"/>
    <cellStyle name="Normal 3 8" xfId="467"/>
    <cellStyle name="Normal 3 8 2" xfId="468"/>
    <cellStyle name="Normal 3 8 3" xfId="469"/>
    <cellStyle name="Normal 3 9" xfId="470"/>
    <cellStyle name="Normal 3 9 2" xfId="471"/>
    <cellStyle name="Normal 3 9 3" xfId="472"/>
    <cellStyle name="Normal 30" xfId="1840"/>
    <cellStyle name="Normal 30 2" xfId="4809"/>
    <cellStyle name="Normal 30 2 2" xfId="6082"/>
    <cellStyle name="Normal 30 3" xfId="5976"/>
    <cellStyle name="Normal 31" xfId="5928"/>
    <cellStyle name="Normal 32" xfId="5927"/>
    <cellStyle name="Normal 33" xfId="6106"/>
    <cellStyle name="Normal 34" xfId="6113"/>
    <cellStyle name="Normal 4" xfId="473"/>
    <cellStyle name="Normal 4 2" xfId="474"/>
    <cellStyle name="Normal 4 2 2" xfId="475"/>
    <cellStyle name="Normal 4 2 3" xfId="476"/>
    <cellStyle name="Normal 4 2 4" xfId="477"/>
    <cellStyle name="Normal 4 3" xfId="478"/>
    <cellStyle name="Normal 4 3 2" xfId="479"/>
    <cellStyle name="Normal 4 3 2 2" xfId="480"/>
    <cellStyle name="Normal 4 3 2 2 2" xfId="481"/>
    <cellStyle name="Normal 4 3 2 3" xfId="482"/>
    <cellStyle name="Normal 4 3 3" xfId="483"/>
    <cellStyle name="Normal 4 3 3 2" xfId="484"/>
    <cellStyle name="Normal 4 3 3 2 2" xfId="485"/>
    <cellStyle name="Normal 4 3 3 3" xfId="486"/>
    <cellStyle name="Normal 4 3 4" xfId="487"/>
    <cellStyle name="Normal 4 3 4 2" xfId="488"/>
    <cellStyle name="Normal 4 3 4 3" xfId="489"/>
    <cellStyle name="Normal 4 3 5" xfId="490"/>
    <cellStyle name="Normal 4 3 5 2" xfId="491"/>
    <cellStyle name="Normal 4 3 6" xfId="492"/>
    <cellStyle name="Normal 4 3 7" xfId="493"/>
    <cellStyle name="Normal 4 3 8" xfId="494"/>
    <cellStyle name="Normal 4 4" xfId="495"/>
    <cellStyle name="Normal 4 4 2" xfId="496"/>
    <cellStyle name="Normal 4 4 2 2" xfId="497"/>
    <cellStyle name="Normal 4 4 2 3" xfId="498"/>
    <cellStyle name="Normal 4 4 3" xfId="499"/>
    <cellStyle name="Normal 4 4 4" xfId="500"/>
    <cellStyle name="Normal 4 5" xfId="501"/>
    <cellStyle name="Normal 4 5 2" xfId="502"/>
    <cellStyle name="Normal 4 5 3" xfId="503"/>
    <cellStyle name="Normal 4 6" xfId="504"/>
    <cellStyle name="Normal 4 7" xfId="505"/>
    <cellStyle name="Normal 4 8" xfId="506"/>
    <cellStyle name="Normal 5" xfId="507"/>
    <cellStyle name="Normal 5 2" xfId="508"/>
    <cellStyle name="Normal 5 2 2" xfId="509"/>
    <cellStyle name="Normal 5 2 2 2" xfId="510"/>
    <cellStyle name="Normal 5 2 2 2 2" xfId="511"/>
    <cellStyle name="Normal 5 2 2 2 2 2" xfId="2703"/>
    <cellStyle name="Normal 5 2 2 3" xfId="512"/>
    <cellStyle name="Normal 5 2 2 3 2" xfId="2704"/>
    <cellStyle name="Normal 5 2 3" xfId="513"/>
    <cellStyle name="Normal 5 2 3 2" xfId="514"/>
    <cellStyle name="Normal 5 2 3 2 2" xfId="515"/>
    <cellStyle name="Normal 5 2 3 2 2 2" xfId="2705"/>
    <cellStyle name="Normal 5 2 3 3" xfId="516"/>
    <cellStyle name="Normal 5 2 3 3 2" xfId="2706"/>
    <cellStyle name="Normal 5 2 4" xfId="517"/>
    <cellStyle name="Normal 5 2 5" xfId="518"/>
    <cellStyle name="Normal 5 2 5 2" xfId="519"/>
    <cellStyle name="Normal 5 2 5 2 2" xfId="520"/>
    <cellStyle name="Normal 5 2 5 3" xfId="521"/>
    <cellStyle name="Normal 5 2 6" xfId="522"/>
    <cellStyle name="Normal 5 2 6 2" xfId="523"/>
    <cellStyle name="Normal 5 2 6 3" xfId="524"/>
    <cellStyle name="Normal 5 2 7" xfId="525"/>
    <cellStyle name="Normal 5 2 7 2" xfId="526"/>
    <cellStyle name="Normal 5 2 7 3" xfId="527"/>
    <cellStyle name="Normal 5 2 8" xfId="528"/>
    <cellStyle name="Normal 5 2 9" xfId="529"/>
    <cellStyle name="Normal 5 3" xfId="530"/>
    <cellStyle name="Normal 5 3 2" xfId="531"/>
    <cellStyle name="Normal 5 3 2 2" xfId="532"/>
    <cellStyle name="Normal 5 3 2 2 2" xfId="2707"/>
    <cellStyle name="Normal 5 3 3" xfId="533"/>
    <cellStyle name="Normal 5 3 3 2" xfId="2708"/>
    <cellStyle name="Normal 5 4" xfId="534"/>
    <cellStyle name="Normal 5 4 2" xfId="535"/>
    <cellStyle name="Normal 5 4 2 2" xfId="536"/>
    <cellStyle name="Normal 5 4 2 2 2" xfId="2709"/>
    <cellStyle name="Normal 5 4 3" xfId="537"/>
    <cellStyle name="Normal 5 4 3 2" xfId="2710"/>
    <cellStyle name="Normal 5 5" xfId="538"/>
    <cellStyle name="Normal 5 6" xfId="2447"/>
    <cellStyle name="Normal 5 6 2" xfId="4831"/>
    <cellStyle name="Normal 5 6 2 2" xfId="6099"/>
    <cellStyle name="Normal 5 6 3" xfId="5997"/>
    <cellStyle name="Normal 6" xfId="539"/>
    <cellStyle name="Normal 6 2" xfId="540"/>
    <cellStyle name="Normal 6 3" xfId="541"/>
    <cellStyle name="Normal 6 4" xfId="2711"/>
    <cellStyle name="Normal 7" xfId="542"/>
    <cellStyle name="Normal 7 2" xfId="2389"/>
    <cellStyle name="Normal 7 3" xfId="2390"/>
    <cellStyle name="Normal 7 4" xfId="4311"/>
    <cellStyle name="Normal 8" xfId="543"/>
    <cellStyle name="Normal 8 10" xfId="544"/>
    <cellStyle name="Normal 8 11" xfId="545"/>
    <cellStyle name="Normal 8 11 2" xfId="2712"/>
    <cellStyle name="Normal 8 12" xfId="2713"/>
    <cellStyle name="Normal 8 2" xfId="546"/>
    <cellStyle name="Normal 8 3" xfId="547"/>
    <cellStyle name="Normal 8 4" xfId="548"/>
    <cellStyle name="Normal 8 5" xfId="549"/>
    <cellStyle name="Normal 8 6" xfId="550"/>
    <cellStyle name="Normal 8 7" xfId="551"/>
    <cellStyle name="Normal 8 8" xfId="552"/>
    <cellStyle name="Normal 8 9" xfId="553"/>
    <cellStyle name="Normal 9" xfId="554"/>
    <cellStyle name="Normal 9 2" xfId="555"/>
    <cellStyle name="Normal 9 2 2" xfId="556"/>
    <cellStyle name="Normal 9 2 2 2" xfId="557"/>
    <cellStyle name="Normal 9 2 2 2 2" xfId="2714"/>
    <cellStyle name="Normal 9 2 3" xfId="558"/>
    <cellStyle name="Normal 9 2 3 2" xfId="2715"/>
    <cellStyle name="Normal 9 3" xfId="559"/>
    <cellStyle name="Normal 9 3 2" xfId="560"/>
    <cellStyle name="Normal 9 3 2 2" xfId="561"/>
    <cellStyle name="Normal 9 3 2 2 2" xfId="2716"/>
    <cellStyle name="Normal 9 3 3" xfId="562"/>
    <cellStyle name="Normal 9 3 3 2" xfId="2717"/>
    <cellStyle name="Normal 9 4" xfId="563"/>
    <cellStyle name="Normal 9 4 2" xfId="564"/>
    <cellStyle name="Normal 9 4 2 2" xfId="2718"/>
    <cellStyle name="Normal 9 5" xfId="565"/>
    <cellStyle name="Normal 9 5 2" xfId="2719"/>
    <cellStyle name="Normál_8gradk" xfId="566"/>
    <cellStyle name="Normal_B8.1" xfId="2436"/>
    <cellStyle name="Normal_C1.2" xfId="567"/>
    <cellStyle name="Normal_G1.1_1" xfId="568"/>
    <cellStyle name="Normal_PISAPartIIStudents_Filled" xfId="2444"/>
    <cellStyle name="Normal_PISAPartIIStudents_Filled 2" xfId="2449"/>
    <cellStyle name="Normal-blank" xfId="2720"/>
    <cellStyle name="Normal-bottom" xfId="2721"/>
    <cellStyle name="Normal-center" xfId="2722"/>
    <cellStyle name="Normal-droit" xfId="2723"/>
    <cellStyle name="Normalny 10" xfId="2391"/>
    <cellStyle name="Normalny 10 2" xfId="4815"/>
    <cellStyle name="Normalny 10 2 2" xfId="6085"/>
    <cellStyle name="Normalny 10 3" xfId="5982"/>
    <cellStyle name="Normalny 2" xfId="2392"/>
    <cellStyle name="Normalny 2 2" xfId="2393"/>
    <cellStyle name="Normalny 2 2 2" xfId="2394"/>
    <cellStyle name="Normalny 2 2 2 2" xfId="2395"/>
    <cellStyle name="Normalny 2 2 2 2 2" xfId="4817"/>
    <cellStyle name="Normalny 2 2 2 2 2 2" xfId="6087"/>
    <cellStyle name="Normalny 2 2 2 2 3" xfId="5984"/>
    <cellStyle name="Normalny 2 2 3" xfId="4816"/>
    <cellStyle name="Normalny 2 2 3 2" xfId="6086"/>
    <cellStyle name="Normalny 2 2 4" xfId="5983"/>
    <cellStyle name="Normalny 2 3" xfId="2396"/>
    <cellStyle name="Normalny 2 3 2" xfId="2397"/>
    <cellStyle name="Normalny 2 4" xfId="2398"/>
    <cellStyle name="Normalny 2 4 2" xfId="2399"/>
    <cellStyle name="Normalny 2 5" xfId="2400"/>
    <cellStyle name="Normalny 2 5 2" xfId="2401"/>
    <cellStyle name="Normalny 2 6" xfId="2402"/>
    <cellStyle name="Normalny 2 6 2" xfId="2403"/>
    <cellStyle name="Normalny 2 7" xfId="2404"/>
    <cellStyle name="Normalny 2 7 2" xfId="2405"/>
    <cellStyle name="Normalny 2 8" xfId="2406"/>
    <cellStyle name="Normalny 2 8 2" xfId="2407"/>
    <cellStyle name="Normalny 3" xfId="2408"/>
    <cellStyle name="Normalny 3 2" xfId="2409"/>
    <cellStyle name="Normalny 4" xfId="2410"/>
    <cellStyle name="Normalny 4 2" xfId="2411"/>
    <cellStyle name="Normalny 5" xfId="2412"/>
    <cellStyle name="Normalny 5 2" xfId="2413"/>
    <cellStyle name="Normalny 5 2 2" xfId="4818"/>
    <cellStyle name="Normalny 5 2 2 2" xfId="6088"/>
    <cellStyle name="Normalny 5 2 3" xfId="5985"/>
    <cellStyle name="Normalny 5 3" xfId="2414"/>
    <cellStyle name="Normalny 5 3 2" xfId="2415"/>
    <cellStyle name="Normalny 5 4" xfId="2416"/>
    <cellStyle name="Normalny 6" xfId="2417"/>
    <cellStyle name="Normalny 6 2" xfId="4819"/>
    <cellStyle name="Normalny 6 2 2" xfId="6089"/>
    <cellStyle name="Normalny 6 3" xfId="5986"/>
    <cellStyle name="Normalny 7" xfId="2418"/>
    <cellStyle name="Normalny 7 2" xfId="4820"/>
    <cellStyle name="Normalny 7 2 2" xfId="6090"/>
    <cellStyle name="Normalny 7 3" xfId="5987"/>
    <cellStyle name="Normalny 8" xfId="2419"/>
    <cellStyle name="Normalny 8 2" xfId="4821"/>
    <cellStyle name="Normalny 8 2 2" xfId="6091"/>
    <cellStyle name="Normalny 8 3" xfId="5988"/>
    <cellStyle name="Normalny 9" xfId="2420"/>
    <cellStyle name="Normal-top" xfId="2724"/>
    <cellStyle name="Note" xfId="2421"/>
    <cellStyle name="Note 10 2" xfId="569"/>
    <cellStyle name="Note 10 2 2" xfId="570"/>
    <cellStyle name="Note 10 2 2 2" xfId="571"/>
    <cellStyle name="Note 10 2 2 2 2" xfId="572"/>
    <cellStyle name="Note 10 2 2 2 2 2" xfId="573"/>
    <cellStyle name="Note 10 2 2 2 2 2 2" xfId="2725"/>
    <cellStyle name="Note 10 2 2 2 3" xfId="574"/>
    <cellStyle name="Note 10 2 2 2 3 2" xfId="2726"/>
    <cellStyle name="Note 10 2 2 3" xfId="575"/>
    <cellStyle name="Note 10 2 2 3 2" xfId="576"/>
    <cellStyle name="Note 10 2 2 3 2 2" xfId="2727"/>
    <cellStyle name="Note 10 2 2 4" xfId="577"/>
    <cellStyle name="Note 10 2 2 4 2" xfId="2728"/>
    <cellStyle name="Note 10 2 2 4 2 2" xfId="4846"/>
    <cellStyle name="Note 10 2 2 4 3" xfId="4314"/>
    <cellStyle name="Note 10 2 2 5" xfId="2729"/>
    <cellStyle name="Note 10 2 2 5 2" xfId="4847"/>
    <cellStyle name="Note 10 2 2 6" xfId="2730"/>
    <cellStyle name="Note 10 2 2 6 2" xfId="4848"/>
    <cellStyle name="Note 10 2 2 7" xfId="2731"/>
    <cellStyle name="Note 10 2 2 7 2" xfId="4849"/>
    <cellStyle name="Note 10 2 2 8" xfId="4313"/>
    <cellStyle name="Note 10 2 3" xfId="578"/>
    <cellStyle name="Note 10 2 3 2" xfId="579"/>
    <cellStyle name="Note 10 2 3 2 2" xfId="580"/>
    <cellStyle name="Note 10 2 3 2 2 2" xfId="2732"/>
    <cellStyle name="Note 10 2 3 3" xfId="581"/>
    <cellStyle name="Note 10 2 3 3 2" xfId="2733"/>
    <cellStyle name="Note 10 2 3 3 2 2" xfId="4850"/>
    <cellStyle name="Note 10 2 3 3 3" xfId="4316"/>
    <cellStyle name="Note 10 2 3 4" xfId="2734"/>
    <cellStyle name="Note 10 2 3 4 2" xfId="4851"/>
    <cellStyle name="Note 10 2 3 5" xfId="2735"/>
    <cellStyle name="Note 10 2 3 5 2" xfId="4852"/>
    <cellStyle name="Note 10 2 3 6" xfId="2736"/>
    <cellStyle name="Note 10 2 3 6 2" xfId="4853"/>
    <cellStyle name="Note 10 2 3 7" xfId="4315"/>
    <cellStyle name="Note 10 2 4" xfId="582"/>
    <cellStyle name="Note 10 2 4 2" xfId="583"/>
    <cellStyle name="Note 10 2 4 2 2" xfId="2737"/>
    <cellStyle name="Note 10 2 5" xfId="584"/>
    <cellStyle name="Note 10 2 5 2" xfId="2738"/>
    <cellStyle name="Note 10 2 5 2 2" xfId="4854"/>
    <cellStyle name="Note 10 2 5 3" xfId="2739"/>
    <cellStyle name="Note 10 2 5 3 2" xfId="4855"/>
    <cellStyle name="Note 10 2 5 4" xfId="2740"/>
    <cellStyle name="Note 10 2 5 4 2" xfId="4856"/>
    <cellStyle name="Note 10 2 5 5" xfId="4317"/>
    <cellStyle name="Note 10 2 6" xfId="2741"/>
    <cellStyle name="Note 10 2 6 2" xfId="4857"/>
    <cellStyle name="Note 10 2 7" xfId="2742"/>
    <cellStyle name="Note 10 2 7 2" xfId="4858"/>
    <cellStyle name="Note 10 2 8" xfId="2743"/>
    <cellStyle name="Note 10 2 8 2" xfId="4859"/>
    <cellStyle name="Note 10 2 9" xfId="4312"/>
    <cellStyle name="Note 10 3" xfId="585"/>
    <cellStyle name="Note 10 3 2" xfId="586"/>
    <cellStyle name="Note 10 3 2 2" xfId="587"/>
    <cellStyle name="Note 10 3 2 2 2" xfId="588"/>
    <cellStyle name="Note 10 3 2 2 2 2" xfId="589"/>
    <cellStyle name="Note 10 3 2 2 2 2 2" xfId="2744"/>
    <cellStyle name="Note 10 3 2 2 3" xfId="590"/>
    <cellStyle name="Note 10 3 2 2 3 2" xfId="2745"/>
    <cellStyle name="Note 10 3 2 3" xfId="591"/>
    <cellStyle name="Note 10 3 2 3 2" xfId="592"/>
    <cellStyle name="Note 10 3 2 3 2 2" xfId="2746"/>
    <cellStyle name="Note 10 3 2 4" xfId="593"/>
    <cellStyle name="Note 10 3 2 4 2" xfId="2747"/>
    <cellStyle name="Note 10 3 2 4 2 2" xfId="4860"/>
    <cellStyle name="Note 10 3 2 4 3" xfId="4320"/>
    <cellStyle name="Note 10 3 2 5" xfId="2748"/>
    <cellStyle name="Note 10 3 2 5 2" xfId="4861"/>
    <cellStyle name="Note 10 3 2 6" xfId="2749"/>
    <cellStyle name="Note 10 3 2 6 2" xfId="4862"/>
    <cellStyle name="Note 10 3 2 7" xfId="2750"/>
    <cellStyle name="Note 10 3 2 7 2" xfId="4863"/>
    <cellStyle name="Note 10 3 2 8" xfId="4319"/>
    <cellStyle name="Note 10 3 3" xfId="594"/>
    <cellStyle name="Note 10 3 3 2" xfId="595"/>
    <cellStyle name="Note 10 3 3 2 2" xfId="596"/>
    <cellStyle name="Note 10 3 3 2 2 2" xfId="2751"/>
    <cellStyle name="Note 10 3 3 3" xfId="597"/>
    <cellStyle name="Note 10 3 3 3 2" xfId="2752"/>
    <cellStyle name="Note 10 3 3 3 2 2" xfId="4864"/>
    <cellStyle name="Note 10 3 3 3 3" xfId="4322"/>
    <cellStyle name="Note 10 3 3 4" xfId="2753"/>
    <cellStyle name="Note 10 3 3 4 2" xfId="4865"/>
    <cellStyle name="Note 10 3 3 5" xfId="2754"/>
    <cellStyle name="Note 10 3 3 5 2" xfId="4866"/>
    <cellStyle name="Note 10 3 3 6" xfId="2755"/>
    <cellStyle name="Note 10 3 3 6 2" xfId="4867"/>
    <cellStyle name="Note 10 3 3 7" xfId="4321"/>
    <cellStyle name="Note 10 3 4" xfId="598"/>
    <cellStyle name="Note 10 3 4 2" xfId="599"/>
    <cellStyle name="Note 10 3 4 2 2" xfId="2756"/>
    <cellStyle name="Note 10 3 5" xfId="600"/>
    <cellStyle name="Note 10 3 5 2" xfId="2757"/>
    <cellStyle name="Note 10 3 5 2 2" xfId="4868"/>
    <cellStyle name="Note 10 3 5 3" xfId="2758"/>
    <cellStyle name="Note 10 3 5 3 2" xfId="4869"/>
    <cellStyle name="Note 10 3 5 4" xfId="2759"/>
    <cellStyle name="Note 10 3 5 4 2" xfId="4870"/>
    <cellStyle name="Note 10 3 5 5" xfId="4323"/>
    <cellStyle name="Note 10 3 6" xfId="2760"/>
    <cellStyle name="Note 10 3 6 2" xfId="4871"/>
    <cellStyle name="Note 10 3 7" xfId="2761"/>
    <cellStyle name="Note 10 3 7 2" xfId="4872"/>
    <cellStyle name="Note 10 3 8" xfId="2762"/>
    <cellStyle name="Note 10 3 8 2" xfId="4873"/>
    <cellStyle name="Note 10 3 9" xfId="4318"/>
    <cellStyle name="Note 10 4" xfId="601"/>
    <cellStyle name="Note 10 4 2" xfId="602"/>
    <cellStyle name="Note 10 4 2 2" xfId="603"/>
    <cellStyle name="Note 10 4 2 2 2" xfId="604"/>
    <cellStyle name="Note 10 4 2 2 2 2" xfId="605"/>
    <cellStyle name="Note 10 4 2 2 2 2 2" xfId="2763"/>
    <cellStyle name="Note 10 4 2 2 3" xfId="606"/>
    <cellStyle name="Note 10 4 2 2 3 2" xfId="2764"/>
    <cellStyle name="Note 10 4 2 3" xfId="607"/>
    <cellStyle name="Note 10 4 2 3 2" xfId="608"/>
    <cellStyle name="Note 10 4 2 3 2 2" xfId="2765"/>
    <cellStyle name="Note 10 4 2 4" xfId="609"/>
    <cellStyle name="Note 10 4 2 4 2" xfId="2766"/>
    <cellStyle name="Note 10 4 2 4 2 2" xfId="4874"/>
    <cellStyle name="Note 10 4 2 4 3" xfId="4326"/>
    <cellStyle name="Note 10 4 2 5" xfId="2767"/>
    <cellStyle name="Note 10 4 2 5 2" xfId="4875"/>
    <cellStyle name="Note 10 4 2 6" xfId="2768"/>
    <cellStyle name="Note 10 4 2 6 2" xfId="4876"/>
    <cellStyle name="Note 10 4 2 7" xfId="2769"/>
    <cellStyle name="Note 10 4 2 7 2" xfId="4877"/>
    <cellStyle name="Note 10 4 2 8" xfId="4325"/>
    <cellStyle name="Note 10 4 3" xfId="610"/>
    <cellStyle name="Note 10 4 3 2" xfId="611"/>
    <cellStyle name="Note 10 4 3 2 2" xfId="612"/>
    <cellStyle name="Note 10 4 3 2 2 2" xfId="2770"/>
    <cellStyle name="Note 10 4 3 3" xfId="613"/>
    <cellStyle name="Note 10 4 3 3 2" xfId="2771"/>
    <cellStyle name="Note 10 4 3 3 2 2" xfId="4878"/>
    <cellStyle name="Note 10 4 3 3 3" xfId="4328"/>
    <cellStyle name="Note 10 4 3 4" xfId="2772"/>
    <cellStyle name="Note 10 4 3 4 2" xfId="4879"/>
    <cellStyle name="Note 10 4 3 5" xfId="2773"/>
    <cellStyle name="Note 10 4 3 5 2" xfId="4880"/>
    <cellStyle name="Note 10 4 3 6" xfId="2774"/>
    <cellStyle name="Note 10 4 3 6 2" xfId="4881"/>
    <cellStyle name="Note 10 4 3 7" xfId="4327"/>
    <cellStyle name="Note 10 4 4" xfId="614"/>
    <cellStyle name="Note 10 4 4 2" xfId="615"/>
    <cellStyle name="Note 10 4 4 2 2" xfId="2775"/>
    <cellStyle name="Note 10 4 5" xfId="616"/>
    <cellStyle name="Note 10 4 5 2" xfId="2776"/>
    <cellStyle name="Note 10 4 5 2 2" xfId="4882"/>
    <cellStyle name="Note 10 4 5 3" xfId="2777"/>
    <cellStyle name="Note 10 4 5 3 2" xfId="4883"/>
    <cellStyle name="Note 10 4 5 4" xfId="2778"/>
    <cellStyle name="Note 10 4 5 4 2" xfId="4884"/>
    <cellStyle name="Note 10 4 5 5" xfId="4329"/>
    <cellStyle name="Note 10 4 6" xfId="2779"/>
    <cellStyle name="Note 10 4 6 2" xfId="4885"/>
    <cellStyle name="Note 10 4 7" xfId="2780"/>
    <cellStyle name="Note 10 4 7 2" xfId="4886"/>
    <cellStyle name="Note 10 4 8" xfId="2781"/>
    <cellStyle name="Note 10 4 8 2" xfId="4887"/>
    <cellStyle name="Note 10 4 9" xfId="4324"/>
    <cellStyle name="Note 10 5" xfId="617"/>
    <cellStyle name="Note 10 5 2" xfId="618"/>
    <cellStyle name="Note 10 5 2 2" xfId="619"/>
    <cellStyle name="Note 10 5 2 2 2" xfId="620"/>
    <cellStyle name="Note 10 5 2 2 2 2" xfId="621"/>
    <cellStyle name="Note 10 5 2 2 2 2 2" xfId="2782"/>
    <cellStyle name="Note 10 5 2 2 3" xfId="622"/>
    <cellStyle name="Note 10 5 2 2 3 2" xfId="2783"/>
    <cellStyle name="Note 10 5 2 3" xfId="623"/>
    <cellStyle name="Note 10 5 2 3 2" xfId="624"/>
    <cellStyle name="Note 10 5 2 3 2 2" xfId="2784"/>
    <cellStyle name="Note 10 5 2 4" xfId="625"/>
    <cellStyle name="Note 10 5 2 4 2" xfId="2785"/>
    <cellStyle name="Note 10 5 2 4 2 2" xfId="4888"/>
    <cellStyle name="Note 10 5 2 4 3" xfId="4332"/>
    <cellStyle name="Note 10 5 2 5" xfId="2786"/>
    <cellStyle name="Note 10 5 2 5 2" xfId="4889"/>
    <cellStyle name="Note 10 5 2 6" xfId="2787"/>
    <cellStyle name="Note 10 5 2 6 2" xfId="4890"/>
    <cellStyle name="Note 10 5 2 7" xfId="2788"/>
    <cellStyle name="Note 10 5 2 7 2" xfId="4891"/>
    <cellStyle name="Note 10 5 2 8" xfId="4331"/>
    <cellStyle name="Note 10 5 3" xfId="626"/>
    <cellStyle name="Note 10 5 3 2" xfId="627"/>
    <cellStyle name="Note 10 5 3 2 2" xfId="628"/>
    <cellStyle name="Note 10 5 3 2 2 2" xfId="2789"/>
    <cellStyle name="Note 10 5 3 3" xfId="629"/>
    <cellStyle name="Note 10 5 3 3 2" xfId="2790"/>
    <cellStyle name="Note 10 5 3 3 2 2" xfId="4892"/>
    <cellStyle name="Note 10 5 3 3 3" xfId="4334"/>
    <cellStyle name="Note 10 5 3 4" xfId="2791"/>
    <cellStyle name="Note 10 5 3 4 2" xfId="4893"/>
    <cellStyle name="Note 10 5 3 5" xfId="2792"/>
    <cellStyle name="Note 10 5 3 5 2" xfId="4894"/>
    <cellStyle name="Note 10 5 3 6" xfId="2793"/>
    <cellStyle name="Note 10 5 3 6 2" xfId="4895"/>
    <cellStyle name="Note 10 5 3 7" xfId="4333"/>
    <cellStyle name="Note 10 5 4" xfId="630"/>
    <cellStyle name="Note 10 5 4 2" xfId="631"/>
    <cellStyle name="Note 10 5 4 2 2" xfId="2794"/>
    <cellStyle name="Note 10 5 5" xfId="632"/>
    <cellStyle name="Note 10 5 5 2" xfId="2795"/>
    <cellStyle name="Note 10 5 5 2 2" xfId="4896"/>
    <cellStyle name="Note 10 5 5 3" xfId="2796"/>
    <cellStyle name="Note 10 5 5 3 2" xfId="4897"/>
    <cellStyle name="Note 10 5 5 4" xfId="2797"/>
    <cellStyle name="Note 10 5 5 4 2" xfId="4898"/>
    <cellStyle name="Note 10 5 5 5" xfId="4335"/>
    <cellStyle name="Note 10 5 6" xfId="2798"/>
    <cellStyle name="Note 10 5 6 2" xfId="4899"/>
    <cellStyle name="Note 10 5 7" xfId="2799"/>
    <cellStyle name="Note 10 5 7 2" xfId="4900"/>
    <cellStyle name="Note 10 5 8" xfId="2800"/>
    <cellStyle name="Note 10 5 8 2" xfId="4901"/>
    <cellStyle name="Note 10 5 9" xfId="4330"/>
    <cellStyle name="Note 10 6" xfId="633"/>
    <cellStyle name="Note 10 6 2" xfId="634"/>
    <cellStyle name="Note 10 6 2 2" xfId="635"/>
    <cellStyle name="Note 10 6 2 2 2" xfId="636"/>
    <cellStyle name="Note 10 6 2 2 2 2" xfId="637"/>
    <cellStyle name="Note 10 6 2 2 2 2 2" xfId="2801"/>
    <cellStyle name="Note 10 6 2 2 3" xfId="638"/>
    <cellStyle name="Note 10 6 2 2 3 2" xfId="2802"/>
    <cellStyle name="Note 10 6 2 3" xfId="639"/>
    <cellStyle name="Note 10 6 2 3 2" xfId="640"/>
    <cellStyle name="Note 10 6 2 3 2 2" xfId="2803"/>
    <cellStyle name="Note 10 6 2 4" xfId="641"/>
    <cellStyle name="Note 10 6 2 4 2" xfId="2804"/>
    <cellStyle name="Note 10 6 2 4 2 2" xfId="4902"/>
    <cellStyle name="Note 10 6 2 4 3" xfId="4338"/>
    <cellStyle name="Note 10 6 2 5" xfId="2805"/>
    <cellStyle name="Note 10 6 2 5 2" xfId="4903"/>
    <cellStyle name="Note 10 6 2 6" xfId="2806"/>
    <cellStyle name="Note 10 6 2 6 2" xfId="4904"/>
    <cellStyle name="Note 10 6 2 7" xfId="2807"/>
    <cellStyle name="Note 10 6 2 7 2" xfId="4905"/>
    <cellStyle name="Note 10 6 2 8" xfId="4337"/>
    <cellStyle name="Note 10 6 3" xfId="642"/>
    <cellStyle name="Note 10 6 3 2" xfId="643"/>
    <cellStyle name="Note 10 6 3 2 2" xfId="644"/>
    <cellStyle name="Note 10 6 3 2 2 2" xfId="2808"/>
    <cellStyle name="Note 10 6 3 3" xfId="645"/>
    <cellStyle name="Note 10 6 3 3 2" xfId="2809"/>
    <cellStyle name="Note 10 6 3 3 2 2" xfId="4906"/>
    <cellStyle name="Note 10 6 3 3 3" xfId="4340"/>
    <cellStyle name="Note 10 6 3 4" xfId="2810"/>
    <cellStyle name="Note 10 6 3 4 2" xfId="4907"/>
    <cellStyle name="Note 10 6 3 5" xfId="2811"/>
    <cellStyle name="Note 10 6 3 5 2" xfId="4908"/>
    <cellStyle name="Note 10 6 3 6" xfId="2812"/>
    <cellStyle name="Note 10 6 3 6 2" xfId="4909"/>
    <cellStyle name="Note 10 6 3 7" xfId="4339"/>
    <cellStyle name="Note 10 6 4" xfId="646"/>
    <cellStyle name="Note 10 6 4 2" xfId="647"/>
    <cellStyle name="Note 10 6 4 2 2" xfId="2813"/>
    <cellStyle name="Note 10 6 5" xfId="648"/>
    <cellStyle name="Note 10 6 5 2" xfId="2814"/>
    <cellStyle name="Note 10 6 5 2 2" xfId="4910"/>
    <cellStyle name="Note 10 6 5 3" xfId="2815"/>
    <cellStyle name="Note 10 6 5 3 2" xfId="4911"/>
    <cellStyle name="Note 10 6 5 4" xfId="2816"/>
    <cellStyle name="Note 10 6 5 4 2" xfId="4912"/>
    <cellStyle name="Note 10 6 5 5" xfId="4341"/>
    <cellStyle name="Note 10 6 6" xfId="2817"/>
    <cellStyle name="Note 10 6 6 2" xfId="4913"/>
    <cellStyle name="Note 10 6 7" xfId="2818"/>
    <cellStyle name="Note 10 6 7 2" xfId="4914"/>
    <cellStyle name="Note 10 6 8" xfId="2819"/>
    <cellStyle name="Note 10 6 8 2" xfId="4915"/>
    <cellStyle name="Note 10 6 9" xfId="4336"/>
    <cellStyle name="Note 10 7" xfId="649"/>
    <cellStyle name="Note 10 7 2" xfId="650"/>
    <cellStyle name="Note 10 7 2 2" xfId="651"/>
    <cellStyle name="Note 10 7 2 2 2" xfId="652"/>
    <cellStyle name="Note 10 7 2 2 2 2" xfId="653"/>
    <cellStyle name="Note 10 7 2 2 2 2 2" xfId="2820"/>
    <cellStyle name="Note 10 7 2 2 3" xfId="654"/>
    <cellStyle name="Note 10 7 2 2 3 2" xfId="2821"/>
    <cellStyle name="Note 10 7 2 3" xfId="655"/>
    <cellStyle name="Note 10 7 2 3 2" xfId="656"/>
    <cellStyle name="Note 10 7 2 3 2 2" xfId="2822"/>
    <cellStyle name="Note 10 7 2 4" xfId="657"/>
    <cellStyle name="Note 10 7 2 4 2" xfId="2823"/>
    <cellStyle name="Note 10 7 2 4 2 2" xfId="4916"/>
    <cellStyle name="Note 10 7 2 4 3" xfId="4344"/>
    <cellStyle name="Note 10 7 2 5" xfId="2824"/>
    <cellStyle name="Note 10 7 2 5 2" xfId="4917"/>
    <cellStyle name="Note 10 7 2 6" xfId="2825"/>
    <cellStyle name="Note 10 7 2 6 2" xfId="4918"/>
    <cellStyle name="Note 10 7 2 7" xfId="2826"/>
    <cellStyle name="Note 10 7 2 7 2" xfId="4919"/>
    <cellStyle name="Note 10 7 2 8" xfId="4343"/>
    <cellStyle name="Note 10 7 3" xfId="658"/>
    <cellStyle name="Note 10 7 3 2" xfId="659"/>
    <cellStyle name="Note 10 7 3 2 2" xfId="660"/>
    <cellStyle name="Note 10 7 3 2 2 2" xfId="2827"/>
    <cellStyle name="Note 10 7 3 3" xfId="661"/>
    <cellStyle name="Note 10 7 3 3 2" xfId="2828"/>
    <cellStyle name="Note 10 7 3 3 2 2" xfId="4920"/>
    <cellStyle name="Note 10 7 3 3 3" xfId="4346"/>
    <cellStyle name="Note 10 7 3 4" xfId="2829"/>
    <cellStyle name="Note 10 7 3 4 2" xfId="4921"/>
    <cellStyle name="Note 10 7 3 5" xfId="2830"/>
    <cellStyle name="Note 10 7 3 5 2" xfId="4922"/>
    <cellStyle name="Note 10 7 3 6" xfId="2831"/>
    <cellStyle name="Note 10 7 3 6 2" xfId="4923"/>
    <cellStyle name="Note 10 7 3 7" xfId="4345"/>
    <cellStyle name="Note 10 7 4" xfId="662"/>
    <cellStyle name="Note 10 7 4 2" xfId="663"/>
    <cellStyle name="Note 10 7 4 2 2" xfId="2832"/>
    <cellStyle name="Note 10 7 5" xfId="664"/>
    <cellStyle name="Note 10 7 5 2" xfId="2833"/>
    <cellStyle name="Note 10 7 5 2 2" xfId="4924"/>
    <cellStyle name="Note 10 7 5 3" xfId="2834"/>
    <cellStyle name="Note 10 7 5 3 2" xfId="4925"/>
    <cellStyle name="Note 10 7 5 4" xfId="2835"/>
    <cellStyle name="Note 10 7 5 4 2" xfId="4926"/>
    <cellStyle name="Note 10 7 5 5" xfId="4347"/>
    <cellStyle name="Note 10 7 6" xfId="2836"/>
    <cellStyle name="Note 10 7 6 2" xfId="4927"/>
    <cellStyle name="Note 10 7 7" xfId="2837"/>
    <cellStyle name="Note 10 7 7 2" xfId="4928"/>
    <cellStyle name="Note 10 7 8" xfId="2838"/>
    <cellStyle name="Note 10 7 8 2" xfId="4929"/>
    <cellStyle name="Note 10 7 9" xfId="4342"/>
    <cellStyle name="Note 11 2" xfId="665"/>
    <cellStyle name="Note 11 2 2" xfId="666"/>
    <cellStyle name="Note 11 2 2 2" xfId="667"/>
    <cellStyle name="Note 11 2 2 2 2" xfId="668"/>
    <cellStyle name="Note 11 2 2 2 2 2" xfId="669"/>
    <cellStyle name="Note 11 2 2 2 2 2 2" xfId="2839"/>
    <cellStyle name="Note 11 2 2 2 3" xfId="670"/>
    <cellStyle name="Note 11 2 2 2 3 2" xfId="2840"/>
    <cellStyle name="Note 11 2 2 3" xfId="671"/>
    <cellStyle name="Note 11 2 2 3 2" xfId="672"/>
    <cellStyle name="Note 11 2 2 3 2 2" xfId="2841"/>
    <cellStyle name="Note 11 2 2 4" xfId="673"/>
    <cellStyle name="Note 11 2 2 4 2" xfId="2842"/>
    <cellStyle name="Note 11 2 2 4 2 2" xfId="4930"/>
    <cellStyle name="Note 11 2 2 4 3" xfId="4350"/>
    <cellStyle name="Note 11 2 2 5" xfId="2843"/>
    <cellStyle name="Note 11 2 2 5 2" xfId="4931"/>
    <cellStyle name="Note 11 2 2 6" xfId="2844"/>
    <cellStyle name="Note 11 2 2 6 2" xfId="4932"/>
    <cellStyle name="Note 11 2 2 7" xfId="2845"/>
    <cellStyle name="Note 11 2 2 7 2" xfId="4933"/>
    <cellStyle name="Note 11 2 2 8" xfId="4349"/>
    <cellStyle name="Note 11 2 3" xfId="674"/>
    <cellStyle name="Note 11 2 3 2" xfId="675"/>
    <cellStyle name="Note 11 2 3 2 2" xfId="676"/>
    <cellStyle name="Note 11 2 3 2 2 2" xfId="2846"/>
    <cellStyle name="Note 11 2 3 3" xfId="677"/>
    <cellStyle name="Note 11 2 3 3 2" xfId="2847"/>
    <cellStyle name="Note 11 2 3 3 2 2" xfId="4934"/>
    <cellStyle name="Note 11 2 3 3 3" xfId="4352"/>
    <cellStyle name="Note 11 2 3 4" xfId="2848"/>
    <cellStyle name="Note 11 2 3 4 2" xfId="4935"/>
    <cellStyle name="Note 11 2 3 5" xfId="2849"/>
    <cellStyle name="Note 11 2 3 5 2" xfId="4936"/>
    <cellStyle name="Note 11 2 3 6" xfId="2850"/>
    <cellStyle name="Note 11 2 3 6 2" xfId="4937"/>
    <cellStyle name="Note 11 2 3 7" xfId="4351"/>
    <cellStyle name="Note 11 2 4" xfId="678"/>
    <cellStyle name="Note 11 2 4 2" xfId="679"/>
    <cellStyle name="Note 11 2 4 2 2" xfId="2851"/>
    <cellStyle name="Note 11 2 5" xfId="680"/>
    <cellStyle name="Note 11 2 5 2" xfId="2852"/>
    <cellStyle name="Note 11 2 5 2 2" xfId="4938"/>
    <cellStyle name="Note 11 2 5 3" xfId="2853"/>
    <cellStyle name="Note 11 2 5 3 2" xfId="4939"/>
    <cellStyle name="Note 11 2 5 4" xfId="2854"/>
    <cellStyle name="Note 11 2 5 4 2" xfId="4940"/>
    <cellStyle name="Note 11 2 5 5" xfId="4353"/>
    <cellStyle name="Note 11 2 6" xfId="2855"/>
    <cellStyle name="Note 11 2 6 2" xfId="4941"/>
    <cellStyle name="Note 11 2 7" xfId="2856"/>
    <cellStyle name="Note 11 2 7 2" xfId="4942"/>
    <cellStyle name="Note 11 2 8" xfId="2857"/>
    <cellStyle name="Note 11 2 8 2" xfId="4943"/>
    <cellStyle name="Note 11 2 9" xfId="4348"/>
    <cellStyle name="Note 11 3" xfId="681"/>
    <cellStyle name="Note 11 3 2" xfId="682"/>
    <cellStyle name="Note 11 3 2 2" xfId="683"/>
    <cellStyle name="Note 11 3 2 2 2" xfId="684"/>
    <cellStyle name="Note 11 3 2 2 2 2" xfId="685"/>
    <cellStyle name="Note 11 3 2 2 2 2 2" xfId="2858"/>
    <cellStyle name="Note 11 3 2 2 3" xfId="686"/>
    <cellStyle name="Note 11 3 2 2 3 2" xfId="2859"/>
    <cellStyle name="Note 11 3 2 3" xfId="687"/>
    <cellStyle name="Note 11 3 2 3 2" xfId="688"/>
    <cellStyle name="Note 11 3 2 3 2 2" xfId="2860"/>
    <cellStyle name="Note 11 3 2 4" xfId="689"/>
    <cellStyle name="Note 11 3 2 4 2" xfId="2861"/>
    <cellStyle name="Note 11 3 2 4 2 2" xfId="4944"/>
    <cellStyle name="Note 11 3 2 4 3" xfId="4356"/>
    <cellStyle name="Note 11 3 2 5" xfId="2862"/>
    <cellStyle name="Note 11 3 2 5 2" xfId="4945"/>
    <cellStyle name="Note 11 3 2 6" xfId="2863"/>
    <cellStyle name="Note 11 3 2 6 2" xfId="4946"/>
    <cellStyle name="Note 11 3 2 7" xfId="2864"/>
    <cellStyle name="Note 11 3 2 7 2" xfId="4947"/>
    <cellStyle name="Note 11 3 2 8" xfId="4355"/>
    <cellStyle name="Note 11 3 3" xfId="690"/>
    <cellStyle name="Note 11 3 3 2" xfId="691"/>
    <cellStyle name="Note 11 3 3 2 2" xfId="692"/>
    <cellStyle name="Note 11 3 3 2 2 2" xfId="2865"/>
    <cellStyle name="Note 11 3 3 3" xfId="693"/>
    <cellStyle name="Note 11 3 3 3 2" xfId="2866"/>
    <cellStyle name="Note 11 3 3 3 2 2" xfId="4948"/>
    <cellStyle name="Note 11 3 3 3 3" xfId="4358"/>
    <cellStyle name="Note 11 3 3 4" xfId="2867"/>
    <cellStyle name="Note 11 3 3 4 2" xfId="4949"/>
    <cellStyle name="Note 11 3 3 5" xfId="2868"/>
    <cellStyle name="Note 11 3 3 5 2" xfId="4950"/>
    <cellStyle name="Note 11 3 3 6" xfId="2869"/>
    <cellStyle name="Note 11 3 3 6 2" xfId="4951"/>
    <cellStyle name="Note 11 3 3 7" xfId="4357"/>
    <cellStyle name="Note 11 3 4" xfId="694"/>
    <cellStyle name="Note 11 3 4 2" xfId="695"/>
    <cellStyle name="Note 11 3 4 2 2" xfId="2870"/>
    <cellStyle name="Note 11 3 5" xfId="696"/>
    <cellStyle name="Note 11 3 5 2" xfId="2871"/>
    <cellStyle name="Note 11 3 5 2 2" xfId="4952"/>
    <cellStyle name="Note 11 3 5 3" xfId="2872"/>
    <cellStyle name="Note 11 3 5 3 2" xfId="4953"/>
    <cellStyle name="Note 11 3 5 4" xfId="2873"/>
    <cellStyle name="Note 11 3 5 4 2" xfId="4954"/>
    <cellStyle name="Note 11 3 5 5" xfId="4359"/>
    <cellStyle name="Note 11 3 6" xfId="2874"/>
    <cellStyle name="Note 11 3 6 2" xfId="4955"/>
    <cellStyle name="Note 11 3 7" xfId="2875"/>
    <cellStyle name="Note 11 3 7 2" xfId="4956"/>
    <cellStyle name="Note 11 3 8" xfId="2876"/>
    <cellStyle name="Note 11 3 8 2" xfId="4957"/>
    <cellStyle name="Note 11 3 9" xfId="4354"/>
    <cellStyle name="Note 11 4" xfId="697"/>
    <cellStyle name="Note 11 4 2" xfId="698"/>
    <cellStyle name="Note 11 4 2 2" xfId="699"/>
    <cellStyle name="Note 11 4 2 2 2" xfId="700"/>
    <cellStyle name="Note 11 4 2 2 2 2" xfId="701"/>
    <cellStyle name="Note 11 4 2 2 2 2 2" xfId="2877"/>
    <cellStyle name="Note 11 4 2 2 3" xfId="702"/>
    <cellStyle name="Note 11 4 2 2 3 2" xfId="2878"/>
    <cellStyle name="Note 11 4 2 3" xfId="703"/>
    <cellStyle name="Note 11 4 2 3 2" xfId="704"/>
    <cellStyle name="Note 11 4 2 3 2 2" xfId="2879"/>
    <cellStyle name="Note 11 4 2 4" xfId="705"/>
    <cellStyle name="Note 11 4 2 4 2" xfId="2880"/>
    <cellStyle name="Note 11 4 2 4 2 2" xfId="4958"/>
    <cellStyle name="Note 11 4 2 4 3" xfId="4362"/>
    <cellStyle name="Note 11 4 2 5" xfId="2881"/>
    <cellStyle name="Note 11 4 2 5 2" xfId="4959"/>
    <cellStyle name="Note 11 4 2 6" xfId="2882"/>
    <cellStyle name="Note 11 4 2 6 2" xfId="4960"/>
    <cellStyle name="Note 11 4 2 7" xfId="2883"/>
    <cellStyle name="Note 11 4 2 7 2" xfId="4961"/>
    <cellStyle name="Note 11 4 2 8" xfId="4361"/>
    <cellStyle name="Note 11 4 3" xfId="706"/>
    <cellStyle name="Note 11 4 3 2" xfId="707"/>
    <cellStyle name="Note 11 4 3 2 2" xfId="708"/>
    <cellStyle name="Note 11 4 3 2 2 2" xfId="2884"/>
    <cellStyle name="Note 11 4 3 3" xfId="709"/>
    <cellStyle name="Note 11 4 3 3 2" xfId="2885"/>
    <cellStyle name="Note 11 4 3 3 2 2" xfId="4962"/>
    <cellStyle name="Note 11 4 3 3 3" xfId="4364"/>
    <cellStyle name="Note 11 4 3 4" xfId="2886"/>
    <cellStyle name="Note 11 4 3 4 2" xfId="4963"/>
    <cellStyle name="Note 11 4 3 5" xfId="2887"/>
    <cellStyle name="Note 11 4 3 5 2" xfId="4964"/>
    <cellStyle name="Note 11 4 3 6" xfId="2888"/>
    <cellStyle name="Note 11 4 3 6 2" xfId="4965"/>
    <cellStyle name="Note 11 4 3 7" xfId="4363"/>
    <cellStyle name="Note 11 4 4" xfId="710"/>
    <cellStyle name="Note 11 4 4 2" xfId="711"/>
    <cellStyle name="Note 11 4 4 2 2" xfId="2889"/>
    <cellStyle name="Note 11 4 5" xfId="712"/>
    <cellStyle name="Note 11 4 5 2" xfId="2890"/>
    <cellStyle name="Note 11 4 5 2 2" xfId="4966"/>
    <cellStyle name="Note 11 4 5 3" xfId="2891"/>
    <cellStyle name="Note 11 4 5 3 2" xfId="4967"/>
    <cellStyle name="Note 11 4 5 4" xfId="2892"/>
    <cellStyle name="Note 11 4 5 4 2" xfId="4968"/>
    <cellStyle name="Note 11 4 5 5" xfId="4365"/>
    <cellStyle name="Note 11 4 6" xfId="2893"/>
    <cellStyle name="Note 11 4 6 2" xfId="4969"/>
    <cellStyle name="Note 11 4 7" xfId="2894"/>
    <cellStyle name="Note 11 4 7 2" xfId="4970"/>
    <cellStyle name="Note 11 4 8" xfId="2895"/>
    <cellStyle name="Note 11 4 8 2" xfId="4971"/>
    <cellStyle name="Note 11 4 9" xfId="4360"/>
    <cellStyle name="Note 11 5" xfId="713"/>
    <cellStyle name="Note 11 5 2" xfId="714"/>
    <cellStyle name="Note 11 5 2 2" xfId="715"/>
    <cellStyle name="Note 11 5 2 2 2" xfId="716"/>
    <cellStyle name="Note 11 5 2 2 2 2" xfId="717"/>
    <cellStyle name="Note 11 5 2 2 2 2 2" xfId="2896"/>
    <cellStyle name="Note 11 5 2 2 3" xfId="718"/>
    <cellStyle name="Note 11 5 2 2 3 2" xfId="2897"/>
    <cellStyle name="Note 11 5 2 3" xfId="719"/>
    <cellStyle name="Note 11 5 2 3 2" xfId="720"/>
    <cellStyle name="Note 11 5 2 3 2 2" xfId="2898"/>
    <cellStyle name="Note 11 5 2 4" xfId="721"/>
    <cellStyle name="Note 11 5 2 4 2" xfId="2899"/>
    <cellStyle name="Note 11 5 2 4 2 2" xfId="4972"/>
    <cellStyle name="Note 11 5 2 4 3" xfId="4368"/>
    <cellStyle name="Note 11 5 2 5" xfId="2900"/>
    <cellStyle name="Note 11 5 2 5 2" xfId="4973"/>
    <cellStyle name="Note 11 5 2 6" xfId="2901"/>
    <cellStyle name="Note 11 5 2 6 2" xfId="4974"/>
    <cellStyle name="Note 11 5 2 7" xfId="2902"/>
    <cellStyle name="Note 11 5 2 7 2" xfId="4975"/>
    <cellStyle name="Note 11 5 2 8" xfId="4367"/>
    <cellStyle name="Note 11 5 3" xfId="722"/>
    <cellStyle name="Note 11 5 3 2" xfId="723"/>
    <cellStyle name="Note 11 5 3 2 2" xfId="724"/>
    <cellStyle name="Note 11 5 3 2 2 2" xfId="2903"/>
    <cellStyle name="Note 11 5 3 3" xfId="725"/>
    <cellStyle name="Note 11 5 3 3 2" xfId="2904"/>
    <cellStyle name="Note 11 5 3 3 2 2" xfId="4976"/>
    <cellStyle name="Note 11 5 3 3 3" xfId="4370"/>
    <cellStyle name="Note 11 5 3 4" xfId="2905"/>
    <cellStyle name="Note 11 5 3 4 2" xfId="4977"/>
    <cellStyle name="Note 11 5 3 5" xfId="2906"/>
    <cellStyle name="Note 11 5 3 5 2" xfId="4978"/>
    <cellStyle name="Note 11 5 3 6" xfId="2907"/>
    <cellStyle name="Note 11 5 3 6 2" xfId="4979"/>
    <cellStyle name="Note 11 5 3 7" xfId="4369"/>
    <cellStyle name="Note 11 5 4" xfId="726"/>
    <cellStyle name="Note 11 5 4 2" xfId="727"/>
    <cellStyle name="Note 11 5 4 2 2" xfId="2908"/>
    <cellStyle name="Note 11 5 5" xfId="728"/>
    <cellStyle name="Note 11 5 5 2" xfId="2909"/>
    <cellStyle name="Note 11 5 5 2 2" xfId="4980"/>
    <cellStyle name="Note 11 5 5 3" xfId="2910"/>
    <cellStyle name="Note 11 5 5 3 2" xfId="4981"/>
    <cellStyle name="Note 11 5 5 4" xfId="2911"/>
    <cellStyle name="Note 11 5 5 4 2" xfId="4982"/>
    <cellStyle name="Note 11 5 5 5" xfId="4371"/>
    <cellStyle name="Note 11 5 6" xfId="2912"/>
    <cellStyle name="Note 11 5 6 2" xfId="4983"/>
    <cellStyle name="Note 11 5 7" xfId="2913"/>
    <cellStyle name="Note 11 5 7 2" xfId="4984"/>
    <cellStyle name="Note 11 5 8" xfId="2914"/>
    <cellStyle name="Note 11 5 8 2" xfId="4985"/>
    <cellStyle name="Note 11 5 9" xfId="4366"/>
    <cellStyle name="Note 11 6" xfId="729"/>
    <cellStyle name="Note 11 6 2" xfId="730"/>
    <cellStyle name="Note 11 6 2 2" xfId="731"/>
    <cellStyle name="Note 11 6 2 2 2" xfId="732"/>
    <cellStyle name="Note 11 6 2 2 2 2" xfId="733"/>
    <cellStyle name="Note 11 6 2 2 2 2 2" xfId="2915"/>
    <cellStyle name="Note 11 6 2 2 3" xfId="734"/>
    <cellStyle name="Note 11 6 2 2 3 2" xfId="2916"/>
    <cellStyle name="Note 11 6 2 3" xfId="735"/>
    <cellStyle name="Note 11 6 2 3 2" xfId="736"/>
    <cellStyle name="Note 11 6 2 3 2 2" xfId="2917"/>
    <cellStyle name="Note 11 6 2 4" xfId="737"/>
    <cellStyle name="Note 11 6 2 4 2" xfId="2918"/>
    <cellStyle name="Note 11 6 2 4 2 2" xfId="4986"/>
    <cellStyle name="Note 11 6 2 4 3" xfId="4374"/>
    <cellStyle name="Note 11 6 2 5" xfId="2919"/>
    <cellStyle name="Note 11 6 2 5 2" xfId="4987"/>
    <cellStyle name="Note 11 6 2 6" xfId="2920"/>
    <cellStyle name="Note 11 6 2 6 2" xfId="4988"/>
    <cellStyle name="Note 11 6 2 7" xfId="2921"/>
    <cellStyle name="Note 11 6 2 7 2" xfId="4989"/>
    <cellStyle name="Note 11 6 2 8" xfId="4373"/>
    <cellStyle name="Note 11 6 3" xfId="738"/>
    <cellStyle name="Note 11 6 3 2" xfId="739"/>
    <cellStyle name="Note 11 6 3 2 2" xfId="740"/>
    <cellStyle name="Note 11 6 3 2 2 2" xfId="2922"/>
    <cellStyle name="Note 11 6 3 3" xfId="741"/>
    <cellStyle name="Note 11 6 3 3 2" xfId="2923"/>
    <cellStyle name="Note 11 6 3 3 2 2" xfId="4990"/>
    <cellStyle name="Note 11 6 3 3 3" xfId="4376"/>
    <cellStyle name="Note 11 6 3 4" xfId="2924"/>
    <cellStyle name="Note 11 6 3 4 2" xfId="4991"/>
    <cellStyle name="Note 11 6 3 5" xfId="2925"/>
    <cellStyle name="Note 11 6 3 5 2" xfId="4992"/>
    <cellStyle name="Note 11 6 3 6" xfId="2926"/>
    <cellStyle name="Note 11 6 3 6 2" xfId="4993"/>
    <cellStyle name="Note 11 6 3 7" xfId="4375"/>
    <cellStyle name="Note 11 6 4" xfId="742"/>
    <cellStyle name="Note 11 6 4 2" xfId="743"/>
    <cellStyle name="Note 11 6 4 2 2" xfId="2927"/>
    <cellStyle name="Note 11 6 5" xfId="744"/>
    <cellStyle name="Note 11 6 5 2" xfId="2928"/>
    <cellStyle name="Note 11 6 5 2 2" xfId="4994"/>
    <cellStyle name="Note 11 6 5 3" xfId="2929"/>
    <cellStyle name="Note 11 6 5 3 2" xfId="4995"/>
    <cellStyle name="Note 11 6 5 4" xfId="2930"/>
    <cellStyle name="Note 11 6 5 4 2" xfId="4996"/>
    <cellStyle name="Note 11 6 5 5" xfId="4377"/>
    <cellStyle name="Note 11 6 6" xfId="2931"/>
    <cellStyle name="Note 11 6 6 2" xfId="4997"/>
    <cellStyle name="Note 11 6 7" xfId="2932"/>
    <cellStyle name="Note 11 6 7 2" xfId="4998"/>
    <cellStyle name="Note 11 6 8" xfId="2933"/>
    <cellStyle name="Note 11 6 8 2" xfId="4999"/>
    <cellStyle name="Note 11 6 9" xfId="4372"/>
    <cellStyle name="Note 12 2" xfId="745"/>
    <cellStyle name="Note 12 2 2" xfId="746"/>
    <cellStyle name="Note 12 2 2 2" xfId="747"/>
    <cellStyle name="Note 12 2 2 2 2" xfId="748"/>
    <cellStyle name="Note 12 2 2 2 2 2" xfId="749"/>
    <cellStyle name="Note 12 2 2 2 2 2 2" xfId="2934"/>
    <cellStyle name="Note 12 2 2 2 3" xfId="750"/>
    <cellStyle name="Note 12 2 2 2 3 2" xfId="2935"/>
    <cellStyle name="Note 12 2 2 3" xfId="751"/>
    <cellStyle name="Note 12 2 2 3 2" xfId="752"/>
    <cellStyle name="Note 12 2 2 3 2 2" xfId="2936"/>
    <cellStyle name="Note 12 2 2 4" xfId="753"/>
    <cellStyle name="Note 12 2 2 4 2" xfId="2937"/>
    <cellStyle name="Note 12 2 2 4 2 2" xfId="5000"/>
    <cellStyle name="Note 12 2 2 4 3" xfId="4380"/>
    <cellStyle name="Note 12 2 2 5" xfId="2938"/>
    <cellStyle name="Note 12 2 2 5 2" xfId="5001"/>
    <cellStyle name="Note 12 2 2 6" xfId="2939"/>
    <cellStyle name="Note 12 2 2 6 2" xfId="5002"/>
    <cellStyle name="Note 12 2 2 7" xfId="2940"/>
    <cellStyle name="Note 12 2 2 7 2" xfId="5003"/>
    <cellStyle name="Note 12 2 2 8" xfId="4379"/>
    <cellStyle name="Note 12 2 3" xfId="754"/>
    <cellStyle name="Note 12 2 3 2" xfId="755"/>
    <cellStyle name="Note 12 2 3 2 2" xfId="756"/>
    <cellStyle name="Note 12 2 3 2 2 2" xfId="2941"/>
    <cellStyle name="Note 12 2 3 3" xfId="757"/>
    <cellStyle name="Note 12 2 3 3 2" xfId="2942"/>
    <cellStyle name="Note 12 2 3 3 2 2" xfId="5004"/>
    <cellStyle name="Note 12 2 3 3 3" xfId="4382"/>
    <cellStyle name="Note 12 2 3 4" xfId="2943"/>
    <cellStyle name="Note 12 2 3 4 2" xfId="5005"/>
    <cellStyle name="Note 12 2 3 5" xfId="2944"/>
    <cellStyle name="Note 12 2 3 5 2" xfId="5006"/>
    <cellStyle name="Note 12 2 3 6" xfId="2945"/>
    <cellStyle name="Note 12 2 3 6 2" xfId="5007"/>
    <cellStyle name="Note 12 2 3 7" xfId="4381"/>
    <cellStyle name="Note 12 2 4" xfId="758"/>
    <cellStyle name="Note 12 2 4 2" xfId="759"/>
    <cellStyle name="Note 12 2 4 2 2" xfId="2946"/>
    <cellStyle name="Note 12 2 5" xfId="760"/>
    <cellStyle name="Note 12 2 5 2" xfId="2947"/>
    <cellStyle name="Note 12 2 5 2 2" xfId="5008"/>
    <cellStyle name="Note 12 2 5 3" xfId="2948"/>
    <cellStyle name="Note 12 2 5 3 2" xfId="5009"/>
    <cellStyle name="Note 12 2 5 4" xfId="2949"/>
    <cellStyle name="Note 12 2 5 4 2" xfId="5010"/>
    <cellStyle name="Note 12 2 5 5" xfId="4383"/>
    <cellStyle name="Note 12 2 6" xfId="2950"/>
    <cellStyle name="Note 12 2 6 2" xfId="5011"/>
    <cellStyle name="Note 12 2 7" xfId="2951"/>
    <cellStyle name="Note 12 2 7 2" xfId="5012"/>
    <cellStyle name="Note 12 2 8" xfId="2952"/>
    <cellStyle name="Note 12 2 8 2" xfId="5013"/>
    <cellStyle name="Note 12 2 9" xfId="4378"/>
    <cellStyle name="Note 12 3" xfId="761"/>
    <cellStyle name="Note 12 3 2" xfId="762"/>
    <cellStyle name="Note 12 3 2 2" xfId="763"/>
    <cellStyle name="Note 12 3 2 2 2" xfId="764"/>
    <cellStyle name="Note 12 3 2 2 2 2" xfId="765"/>
    <cellStyle name="Note 12 3 2 2 2 2 2" xfId="2953"/>
    <cellStyle name="Note 12 3 2 2 3" xfId="766"/>
    <cellStyle name="Note 12 3 2 2 3 2" xfId="2954"/>
    <cellStyle name="Note 12 3 2 3" xfId="767"/>
    <cellStyle name="Note 12 3 2 3 2" xfId="768"/>
    <cellStyle name="Note 12 3 2 3 2 2" xfId="2955"/>
    <cellStyle name="Note 12 3 2 4" xfId="769"/>
    <cellStyle name="Note 12 3 2 4 2" xfId="2956"/>
    <cellStyle name="Note 12 3 2 4 2 2" xfId="5014"/>
    <cellStyle name="Note 12 3 2 4 3" xfId="4386"/>
    <cellStyle name="Note 12 3 2 5" xfId="2957"/>
    <cellStyle name="Note 12 3 2 5 2" xfId="5015"/>
    <cellStyle name="Note 12 3 2 6" xfId="2958"/>
    <cellStyle name="Note 12 3 2 6 2" xfId="5016"/>
    <cellStyle name="Note 12 3 2 7" xfId="2959"/>
    <cellStyle name="Note 12 3 2 7 2" xfId="5017"/>
    <cellStyle name="Note 12 3 2 8" xfId="4385"/>
    <cellStyle name="Note 12 3 3" xfId="770"/>
    <cellStyle name="Note 12 3 3 2" xfId="771"/>
    <cellStyle name="Note 12 3 3 2 2" xfId="772"/>
    <cellStyle name="Note 12 3 3 2 2 2" xfId="2960"/>
    <cellStyle name="Note 12 3 3 3" xfId="773"/>
    <cellStyle name="Note 12 3 3 3 2" xfId="2961"/>
    <cellStyle name="Note 12 3 3 3 2 2" xfId="5018"/>
    <cellStyle name="Note 12 3 3 3 3" xfId="4388"/>
    <cellStyle name="Note 12 3 3 4" xfId="2962"/>
    <cellStyle name="Note 12 3 3 4 2" xfId="5019"/>
    <cellStyle name="Note 12 3 3 5" xfId="2963"/>
    <cellStyle name="Note 12 3 3 5 2" xfId="5020"/>
    <cellStyle name="Note 12 3 3 6" xfId="2964"/>
    <cellStyle name="Note 12 3 3 6 2" xfId="5021"/>
    <cellStyle name="Note 12 3 3 7" xfId="4387"/>
    <cellStyle name="Note 12 3 4" xfId="774"/>
    <cellStyle name="Note 12 3 4 2" xfId="775"/>
    <cellStyle name="Note 12 3 4 2 2" xfId="2965"/>
    <cellStyle name="Note 12 3 5" xfId="776"/>
    <cellStyle name="Note 12 3 5 2" xfId="2966"/>
    <cellStyle name="Note 12 3 5 2 2" xfId="5022"/>
    <cellStyle name="Note 12 3 5 3" xfId="2967"/>
    <cellStyle name="Note 12 3 5 3 2" xfId="5023"/>
    <cellStyle name="Note 12 3 5 4" xfId="2968"/>
    <cellStyle name="Note 12 3 5 4 2" xfId="5024"/>
    <cellStyle name="Note 12 3 5 5" xfId="4389"/>
    <cellStyle name="Note 12 3 6" xfId="2969"/>
    <cellStyle name="Note 12 3 6 2" xfId="5025"/>
    <cellStyle name="Note 12 3 7" xfId="2970"/>
    <cellStyle name="Note 12 3 7 2" xfId="5026"/>
    <cellStyle name="Note 12 3 8" xfId="2971"/>
    <cellStyle name="Note 12 3 8 2" xfId="5027"/>
    <cellStyle name="Note 12 3 9" xfId="4384"/>
    <cellStyle name="Note 12 4" xfId="777"/>
    <cellStyle name="Note 12 4 2" xfId="778"/>
    <cellStyle name="Note 12 4 2 2" xfId="779"/>
    <cellStyle name="Note 12 4 2 2 2" xfId="780"/>
    <cellStyle name="Note 12 4 2 2 2 2" xfId="781"/>
    <cellStyle name="Note 12 4 2 2 2 2 2" xfId="2972"/>
    <cellStyle name="Note 12 4 2 2 3" xfId="782"/>
    <cellStyle name="Note 12 4 2 2 3 2" xfId="2973"/>
    <cellStyle name="Note 12 4 2 3" xfId="783"/>
    <cellStyle name="Note 12 4 2 3 2" xfId="784"/>
    <cellStyle name="Note 12 4 2 3 2 2" xfId="2974"/>
    <cellStyle name="Note 12 4 2 4" xfId="785"/>
    <cellStyle name="Note 12 4 2 4 2" xfId="2975"/>
    <cellStyle name="Note 12 4 2 4 2 2" xfId="5028"/>
    <cellStyle name="Note 12 4 2 4 3" xfId="4392"/>
    <cellStyle name="Note 12 4 2 5" xfId="2976"/>
    <cellStyle name="Note 12 4 2 5 2" xfId="5029"/>
    <cellStyle name="Note 12 4 2 6" xfId="2977"/>
    <cellStyle name="Note 12 4 2 6 2" xfId="5030"/>
    <cellStyle name="Note 12 4 2 7" xfId="2978"/>
    <cellStyle name="Note 12 4 2 7 2" xfId="5031"/>
    <cellStyle name="Note 12 4 2 8" xfId="4391"/>
    <cellStyle name="Note 12 4 3" xfId="786"/>
    <cellStyle name="Note 12 4 3 2" xfId="787"/>
    <cellStyle name="Note 12 4 3 2 2" xfId="788"/>
    <cellStyle name="Note 12 4 3 2 2 2" xfId="2979"/>
    <cellStyle name="Note 12 4 3 3" xfId="789"/>
    <cellStyle name="Note 12 4 3 3 2" xfId="2980"/>
    <cellStyle name="Note 12 4 3 3 2 2" xfId="5032"/>
    <cellStyle name="Note 12 4 3 3 3" xfId="4394"/>
    <cellStyle name="Note 12 4 3 4" xfId="2981"/>
    <cellStyle name="Note 12 4 3 4 2" xfId="5033"/>
    <cellStyle name="Note 12 4 3 5" xfId="2982"/>
    <cellStyle name="Note 12 4 3 5 2" xfId="5034"/>
    <cellStyle name="Note 12 4 3 6" xfId="2983"/>
    <cellStyle name="Note 12 4 3 6 2" xfId="5035"/>
    <cellStyle name="Note 12 4 3 7" xfId="4393"/>
    <cellStyle name="Note 12 4 4" xfId="790"/>
    <cellStyle name="Note 12 4 4 2" xfId="791"/>
    <cellStyle name="Note 12 4 4 2 2" xfId="2984"/>
    <cellStyle name="Note 12 4 5" xfId="792"/>
    <cellStyle name="Note 12 4 5 2" xfId="2985"/>
    <cellStyle name="Note 12 4 5 2 2" xfId="5036"/>
    <cellStyle name="Note 12 4 5 3" xfId="2986"/>
    <cellStyle name="Note 12 4 5 3 2" xfId="5037"/>
    <cellStyle name="Note 12 4 5 4" xfId="2987"/>
    <cellStyle name="Note 12 4 5 4 2" xfId="5038"/>
    <cellStyle name="Note 12 4 5 5" xfId="4395"/>
    <cellStyle name="Note 12 4 6" xfId="2988"/>
    <cellStyle name="Note 12 4 6 2" xfId="5039"/>
    <cellStyle name="Note 12 4 7" xfId="2989"/>
    <cellStyle name="Note 12 4 7 2" xfId="5040"/>
    <cellStyle name="Note 12 4 8" xfId="2990"/>
    <cellStyle name="Note 12 4 8 2" xfId="5041"/>
    <cellStyle name="Note 12 4 9" xfId="4390"/>
    <cellStyle name="Note 12 5" xfId="793"/>
    <cellStyle name="Note 12 5 2" xfId="794"/>
    <cellStyle name="Note 12 5 2 2" xfId="795"/>
    <cellStyle name="Note 12 5 2 2 2" xfId="796"/>
    <cellStyle name="Note 12 5 2 2 2 2" xfId="797"/>
    <cellStyle name="Note 12 5 2 2 2 2 2" xfId="2991"/>
    <cellStyle name="Note 12 5 2 2 3" xfId="798"/>
    <cellStyle name="Note 12 5 2 2 3 2" xfId="2992"/>
    <cellStyle name="Note 12 5 2 3" xfId="799"/>
    <cellStyle name="Note 12 5 2 3 2" xfId="800"/>
    <cellStyle name="Note 12 5 2 3 2 2" xfId="2993"/>
    <cellStyle name="Note 12 5 2 4" xfId="801"/>
    <cellStyle name="Note 12 5 2 4 2" xfId="2994"/>
    <cellStyle name="Note 12 5 2 4 2 2" xfId="5042"/>
    <cellStyle name="Note 12 5 2 4 3" xfId="4398"/>
    <cellStyle name="Note 12 5 2 5" xfId="2995"/>
    <cellStyle name="Note 12 5 2 5 2" xfId="5043"/>
    <cellStyle name="Note 12 5 2 6" xfId="2996"/>
    <cellStyle name="Note 12 5 2 6 2" xfId="5044"/>
    <cellStyle name="Note 12 5 2 7" xfId="2997"/>
    <cellStyle name="Note 12 5 2 7 2" xfId="5045"/>
    <cellStyle name="Note 12 5 2 8" xfId="4397"/>
    <cellStyle name="Note 12 5 3" xfId="802"/>
    <cellStyle name="Note 12 5 3 2" xfId="803"/>
    <cellStyle name="Note 12 5 3 2 2" xfId="804"/>
    <cellStyle name="Note 12 5 3 2 2 2" xfId="2998"/>
    <cellStyle name="Note 12 5 3 3" xfId="805"/>
    <cellStyle name="Note 12 5 3 3 2" xfId="2999"/>
    <cellStyle name="Note 12 5 3 3 2 2" xfId="5046"/>
    <cellStyle name="Note 12 5 3 3 3" xfId="4400"/>
    <cellStyle name="Note 12 5 3 4" xfId="3000"/>
    <cellStyle name="Note 12 5 3 4 2" xfId="5047"/>
    <cellStyle name="Note 12 5 3 5" xfId="3001"/>
    <cellStyle name="Note 12 5 3 5 2" xfId="5048"/>
    <cellStyle name="Note 12 5 3 6" xfId="3002"/>
    <cellStyle name="Note 12 5 3 6 2" xfId="5049"/>
    <cellStyle name="Note 12 5 3 7" xfId="4399"/>
    <cellStyle name="Note 12 5 4" xfId="806"/>
    <cellStyle name="Note 12 5 4 2" xfId="807"/>
    <cellStyle name="Note 12 5 4 2 2" xfId="3003"/>
    <cellStyle name="Note 12 5 5" xfId="808"/>
    <cellStyle name="Note 12 5 5 2" xfId="3004"/>
    <cellStyle name="Note 12 5 5 2 2" xfId="5050"/>
    <cellStyle name="Note 12 5 5 3" xfId="3005"/>
    <cellStyle name="Note 12 5 5 3 2" xfId="5051"/>
    <cellStyle name="Note 12 5 5 4" xfId="3006"/>
    <cellStyle name="Note 12 5 5 4 2" xfId="5052"/>
    <cellStyle name="Note 12 5 5 5" xfId="4401"/>
    <cellStyle name="Note 12 5 6" xfId="3007"/>
    <cellStyle name="Note 12 5 6 2" xfId="5053"/>
    <cellStyle name="Note 12 5 7" xfId="3008"/>
    <cellStyle name="Note 12 5 7 2" xfId="5054"/>
    <cellStyle name="Note 12 5 8" xfId="3009"/>
    <cellStyle name="Note 12 5 8 2" xfId="5055"/>
    <cellStyle name="Note 12 5 9" xfId="4396"/>
    <cellStyle name="Note 13 2" xfId="809"/>
    <cellStyle name="Note 13 2 2" xfId="810"/>
    <cellStyle name="Note 13 2 2 2" xfId="811"/>
    <cellStyle name="Note 13 2 2 2 2" xfId="812"/>
    <cellStyle name="Note 13 2 2 2 2 2" xfId="813"/>
    <cellStyle name="Note 13 2 2 2 2 2 2" xfId="3010"/>
    <cellStyle name="Note 13 2 2 2 3" xfId="814"/>
    <cellStyle name="Note 13 2 2 2 3 2" xfId="3011"/>
    <cellStyle name="Note 13 2 2 3" xfId="815"/>
    <cellStyle name="Note 13 2 2 3 2" xfId="816"/>
    <cellStyle name="Note 13 2 2 3 2 2" xfId="3012"/>
    <cellStyle name="Note 13 2 2 4" xfId="817"/>
    <cellStyle name="Note 13 2 2 4 2" xfId="3013"/>
    <cellStyle name="Note 13 2 2 4 2 2" xfId="5056"/>
    <cellStyle name="Note 13 2 2 4 3" xfId="4404"/>
    <cellStyle name="Note 13 2 2 5" xfId="3014"/>
    <cellStyle name="Note 13 2 2 5 2" xfId="5057"/>
    <cellStyle name="Note 13 2 2 6" xfId="3015"/>
    <cellStyle name="Note 13 2 2 6 2" xfId="5058"/>
    <cellStyle name="Note 13 2 2 7" xfId="3016"/>
    <cellStyle name="Note 13 2 2 7 2" xfId="5059"/>
    <cellStyle name="Note 13 2 2 8" xfId="4403"/>
    <cellStyle name="Note 13 2 3" xfId="818"/>
    <cellStyle name="Note 13 2 3 2" xfId="819"/>
    <cellStyle name="Note 13 2 3 2 2" xfId="820"/>
    <cellStyle name="Note 13 2 3 2 2 2" xfId="3017"/>
    <cellStyle name="Note 13 2 3 3" xfId="821"/>
    <cellStyle name="Note 13 2 3 3 2" xfId="3018"/>
    <cellStyle name="Note 13 2 3 3 2 2" xfId="5060"/>
    <cellStyle name="Note 13 2 3 3 3" xfId="4406"/>
    <cellStyle name="Note 13 2 3 4" xfId="3019"/>
    <cellStyle name="Note 13 2 3 4 2" xfId="5061"/>
    <cellStyle name="Note 13 2 3 5" xfId="3020"/>
    <cellStyle name="Note 13 2 3 5 2" xfId="5062"/>
    <cellStyle name="Note 13 2 3 6" xfId="3021"/>
    <cellStyle name="Note 13 2 3 6 2" xfId="5063"/>
    <cellStyle name="Note 13 2 3 7" xfId="4405"/>
    <cellStyle name="Note 13 2 4" xfId="822"/>
    <cellStyle name="Note 13 2 4 2" xfId="823"/>
    <cellStyle name="Note 13 2 4 2 2" xfId="3022"/>
    <cellStyle name="Note 13 2 5" xfId="824"/>
    <cellStyle name="Note 13 2 5 2" xfId="3023"/>
    <cellStyle name="Note 13 2 5 2 2" xfId="5064"/>
    <cellStyle name="Note 13 2 5 3" xfId="3024"/>
    <cellStyle name="Note 13 2 5 3 2" xfId="5065"/>
    <cellStyle name="Note 13 2 5 4" xfId="3025"/>
    <cellStyle name="Note 13 2 5 4 2" xfId="5066"/>
    <cellStyle name="Note 13 2 5 5" xfId="4407"/>
    <cellStyle name="Note 13 2 6" xfId="3026"/>
    <cellStyle name="Note 13 2 6 2" xfId="5067"/>
    <cellStyle name="Note 13 2 7" xfId="3027"/>
    <cellStyle name="Note 13 2 7 2" xfId="5068"/>
    <cellStyle name="Note 13 2 8" xfId="3028"/>
    <cellStyle name="Note 13 2 8 2" xfId="5069"/>
    <cellStyle name="Note 13 2 9" xfId="4402"/>
    <cellStyle name="Note 14 2" xfId="825"/>
    <cellStyle name="Note 14 2 2" xfId="826"/>
    <cellStyle name="Note 14 2 2 2" xfId="827"/>
    <cellStyle name="Note 14 2 2 2 2" xfId="828"/>
    <cellStyle name="Note 14 2 2 2 2 2" xfId="829"/>
    <cellStyle name="Note 14 2 2 2 2 2 2" xfId="3029"/>
    <cellStyle name="Note 14 2 2 2 3" xfId="830"/>
    <cellStyle name="Note 14 2 2 2 3 2" xfId="3030"/>
    <cellStyle name="Note 14 2 2 3" xfId="831"/>
    <cellStyle name="Note 14 2 2 3 2" xfId="832"/>
    <cellStyle name="Note 14 2 2 3 2 2" xfId="3031"/>
    <cellStyle name="Note 14 2 2 4" xfId="833"/>
    <cellStyle name="Note 14 2 2 4 2" xfId="3032"/>
    <cellStyle name="Note 14 2 2 4 2 2" xfId="5070"/>
    <cellStyle name="Note 14 2 2 4 3" xfId="4410"/>
    <cellStyle name="Note 14 2 2 5" xfId="3033"/>
    <cellStyle name="Note 14 2 2 5 2" xfId="5071"/>
    <cellStyle name="Note 14 2 2 6" xfId="3034"/>
    <cellStyle name="Note 14 2 2 6 2" xfId="5072"/>
    <cellStyle name="Note 14 2 2 7" xfId="3035"/>
    <cellStyle name="Note 14 2 2 7 2" xfId="5073"/>
    <cellStyle name="Note 14 2 2 8" xfId="4409"/>
    <cellStyle name="Note 14 2 3" xfId="834"/>
    <cellStyle name="Note 14 2 3 2" xfId="835"/>
    <cellStyle name="Note 14 2 3 2 2" xfId="836"/>
    <cellStyle name="Note 14 2 3 2 2 2" xfId="3036"/>
    <cellStyle name="Note 14 2 3 3" xfId="837"/>
    <cellStyle name="Note 14 2 3 3 2" xfId="3037"/>
    <cellStyle name="Note 14 2 3 3 2 2" xfId="5074"/>
    <cellStyle name="Note 14 2 3 3 3" xfId="4412"/>
    <cellStyle name="Note 14 2 3 4" xfId="3038"/>
    <cellStyle name="Note 14 2 3 4 2" xfId="5075"/>
    <cellStyle name="Note 14 2 3 5" xfId="3039"/>
    <cellStyle name="Note 14 2 3 5 2" xfId="5076"/>
    <cellStyle name="Note 14 2 3 6" xfId="3040"/>
    <cellStyle name="Note 14 2 3 6 2" xfId="5077"/>
    <cellStyle name="Note 14 2 3 7" xfId="4411"/>
    <cellStyle name="Note 14 2 4" xfId="838"/>
    <cellStyle name="Note 14 2 4 2" xfId="839"/>
    <cellStyle name="Note 14 2 4 2 2" xfId="3041"/>
    <cellStyle name="Note 14 2 5" xfId="840"/>
    <cellStyle name="Note 14 2 5 2" xfId="3042"/>
    <cellStyle name="Note 14 2 5 2 2" xfId="5078"/>
    <cellStyle name="Note 14 2 5 3" xfId="3043"/>
    <cellStyle name="Note 14 2 5 3 2" xfId="5079"/>
    <cellStyle name="Note 14 2 5 4" xfId="3044"/>
    <cellStyle name="Note 14 2 5 4 2" xfId="5080"/>
    <cellStyle name="Note 14 2 5 5" xfId="4413"/>
    <cellStyle name="Note 14 2 6" xfId="3045"/>
    <cellStyle name="Note 14 2 6 2" xfId="5081"/>
    <cellStyle name="Note 14 2 7" xfId="3046"/>
    <cellStyle name="Note 14 2 7 2" xfId="5082"/>
    <cellStyle name="Note 14 2 8" xfId="3047"/>
    <cellStyle name="Note 14 2 8 2" xfId="5083"/>
    <cellStyle name="Note 14 2 9" xfId="4408"/>
    <cellStyle name="Note 15 2" xfId="841"/>
    <cellStyle name="Note 15 2 2" xfId="842"/>
    <cellStyle name="Note 15 2 2 2" xfId="843"/>
    <cellStyle name="Note 15 2 2 2 2" xfId="844"/>
    <cellStyle name="Note 15 2 2 2 2 2" xfId="845"/>
    <cellStyle name="Note 15 2 2 2 2 2 2" xfId="3048"/>
    <cellStyle name="Note 15 2 2 2 3" xfId="846"/>
    <cellStyle name="Note 15 2 2 2 3 2" xfId="3049"/>
    <cellStyle name="Note 15 2 2 3" xfId="847"/>
    <cellStyle name="Note 15 2 2 3 2" xfId="848"/>
    <cellStyle name="Note 15 2 2 3 2 2" xfId="3050"/>
    <cellStyle name="Note 15 2 2 4" xfId="849"/>
    <cellStyle name="Note 15 2 2 4 2" xfId="3051"/>
    <cellStyle name="Note 15 2 2 4 2 2" xfId="5084"/>
    <cellStyle name="Note 15 2 2 4 3" xfId="4416"/>
    <cellStyle name="Note 15 2 2 5" xfId="3052"/>
    <cellStyle name="Note 15 2 2 5 2" xfId="5085"/>
    <cellStyle name="Note 15 2 2 6" xfId="3053"/>
    <cellStyle name="Note 15 2 2 6 2" xfId="5086"/>
    <cellStyle name="Note 15 2 2 7" xfId="3054"/>
    <cellStyle name="Note 15 2 2 7 2" xfId="5087"/>
    <cellStyle name="Note 15 2 2 8" xfId="4415"/>
    <cellStyle name="Note 15 2 3" xfId="850"/>
    <cellStyle name="Note 15 2 3 2" xfId="851"/>
    <cellStyle name="Note 15 2 3 2 2" xfId="852"/>
    <cellStyle name="Note 15 2 3 2 2 2" xfId="3055"/>
    <cellStyle name="Note 15 2 3 3" xfId="853"/>
    <cellStyle name="Note 15 2 3 3 2" xfId="3056"/>
    <cellStyle name="Note 15 2 3 3 2 2" xfId="5088"/>
    <cellStyle name="Note 15 2 3 3 3" xfId="4418"/>
    <cellStyle name="Note 15 2 3 4" xfId="3057"/>
    <cellStyle name="Note 15 2 3 4 2" xfId="5089"/>
    <cellStyle name="Note 15 2 3 5" xfId="3058"/>
    <cellStyle name="Note 15 2 3 5 2" xfId="5090"/>
    <cellStyle name="Note 15 2 3 6" xfId="3059"/>
    <cellStyle name="Note 15 2 3 6 2" xfId="5091"/>
    <cellStyle name="Note 15 2 3 7" xfId="4417"/>
    <cellStyle name="Note 15 2 4" xfId="854"/>
    <cellStyle name="Note 15 2 4 2" xfId="855"/>
    <cellStyle name="Note 15 2 4 2 2" xfId="3060"/>
    <cellStyle name="Note 15 2 5" xfId="856"/>
    <cellStyle name="Note 15 2 5 2" xfId="3061"/>
    <cellStyle name="Note 15 2 5 2 2" xfId="5092"/>
    <cellStyle name="Note 15 2 5 3" xfId="3062"/>
    <cellStyle name="Note 15 2 5 3 2" xfId="5093"/>
    <cellStyle name="Note 15 2 5 4" xfId="3063"/>
    <cellStyle name="Note 15 2 5 4 2" xfId="5094"/>
    <cellStyle name="Note 15 2 5 5" xfId="4419"/>
    <cellStyle name="Note 15 2 6" xfId="3064"/>
    <cellStyle name="Note 15 2 6 2" xfId="5095"/>
    <cellStyle name="Note 15 2 7" xfId="3065"/>
    <cellStyle name="Note 15 2 7 2" xfId="5096"/>
    <cellStyle name="Note 15 2 8" xfId="3066"/>
    <cellStyle name="Note 15 2 8 2" xfId="5097"/>
    <cellStyle name="Note 15 2 9" xfId="4414"/>
    <cellStyle name="Note 2" xfId="857"/>
    <cellStyle name="Note 2 2" xfId="858"/>
    <cellStyle name="Note 2 2 2" xfId="859"/>
    <cellStyle name="Note 2 2 2 2" xfId="860"/>
    <cellStyle name="Note 2 2 2 2 2" xfId="861"/>
    <cellStyle name="Note 2 2 2 2 2 2" xfId="862"/>
    <cellStyle name="Note 2 2 2 2 2 2 2" xfId="3067"/>
    <cellStyle name="Note 2 2 2 2 3" xfId="863"/>
    <cellStyle name="Note 2 2 2 2 3 2" xfId="3068"/>
    <cellStyle name="Note 2 2 2 3" xfId="864"/>
    <cellStyle name="Note 2 2 2 3 2" xfId="865"/>
    <cellStyle name="Note 2 2 2 3 2 2" xfId="3069"/>
    <cellStyle name="Note 2 2 2 4" xfId="866"/>
    <cellStyle name="Note 2 2 2 4 2" xfId="3070"/>
    <cellStyle name="Note 2 2 2 4 2 2" xfId="5098"/>
    <cellStyle name="Note 2 2 2 4 3" xfId="4422"/>
    <cellStyle name="Note 2 2 2 5" xfId="3071"/>
    <cellStyle name="Note 2 2 2 5 2" xfId="5099"/>
    <cellStyle name="Note 2 2 2 6" xfId="3072"/>
    <cellStyle name="Note 2 2 2 6 2" xfId="5100"/>
    <cellStyle name="Note 2 2 2 7" xfId="3073"/>
    <cellStyle name="Note 2 2 2 7 2" xfId="5101"/>
    <cellStyle name="Note 2 2 2 8" xfId="4421"/>
    <cellStyle name="Note 2 2 3" xfId="867"/>
    <cellStyle name="Note 2 2 3 2" xfId="868"/>
    <cellStyle name="Note 2 2 3 2 2" xfId="869"/>
    <cellStyle name="Note 2 2 3 2 2 2" xfId="3074"/>
    <cellStyle name="Note 2 2 3 3" xfId="870"/>
    <cellStyle name="Note 2 2 3 3 2" xfId="3075"/>
    <cellStyle name="Note 2 2 3 3 2 2" xfId="5102"/>
    <cellStyle name="Note 2 2 3 3 3" xfId="4424"/>
    <cellStyle name="Note 2 2 3 4" xfId="3076"/>
    <cellStyle name="Note 2 2 3 4 2" xfId="5103"/>
    <cellStyle name="Note 2 2 3 5" xfId="3077"/>
    <cellStyle name="Note 2 2 3 5 2" xfId="5104"/>
    <cellStyle name="Note 2 2 3 6" xfId="3078"/>
    <cellStyle name="Note 2 2 3 6 2" xfId="5105"/>
    <cellStyle name="Note 2 2 3 7" xfId="4423"/>
    <cellStyle name="Note 2 2 4" xfId="871"/>
    <cellStyle name="Note 2 2 4 2" xfId="872"/>
    <cellStyle name="Note 2 2 4 2 2" xfId="3079"/>
    <cellStyle name="Note 2 2 5" xfId="873"/>
    <cellStyle name="Note 2 2 5 2" xfId="3080"/>
    <cellStyle name="Note 2 2 5 2 2" xfId="5106"/>
    <cellStyle name="Note 2 2 5 3" xfId="3081"/>
    <cellStyle name="Note 2 2 5 3 2" xfId="5107"/>
    <cellStyle name="Note 2 2 5 4" xfId="3082"/>
    <cellStyle name="Note 2 2 5 4 2" xfId="5108"/>
    <cellStyle name="Note 2 2 5 5" xfId="4425"/>
    <cellStyle name="Note 2 2 6" xfId="3083"/>
    <cellStyle name="Note 2 2 6 2" xfId="5109"/>
    <cellStyle name="Note 2 2 7" xfId="3084"/>
    <cellStyle name="Note 2 2 7 2" xfId="5110"/>
    <cellStyle name="Note 2 2 8" xfId="3085"/>
    <cellStyle name="Note 2 2 8 2" xfId="5111"/>
    <cellStyle name="Note 2 2 9" xfId="4420"/>
    <cellStyle name="Note 2 3" xfId="874"/>
    <cellStyle name="Note 2 3 2" xfId="875"/>
    <cellStyle name="Note 2 3 2 2" xfId="876"/>
    <cellStyle name="Note 2 3 2 2 2" xfId="877"/>
    <cellStyle name="Note 2 3 2 2 2 2" xfId="878"/>
    <cellStyle name="Note 2 3 2 2 2 2 2" xfId="3086"/>
    <cellStyle name="Note 2 3 2 2 3" xfId="879"/>
    <cellStyle name="Note 2 3 2 2 3 2" xfId="3087"/>
    <cellStyle name="Note 2 3 2 3" xfId="880"/>
    <cellStyle name="Note 2 3 2 3 2" xfId="881"/>
    <cellStyle name="Note 2 3 2 3 2 2" xfId="3088"/>
    <cellStyle name="Note 2 3 2 4" xfId="882"/>
    <cellStyle name="Note 2 3 2 4 2" xfId="3089"/>
    <cellStyle name="Note 2 3 2 4 2 2" xfId="5112"/>
    <cellStyle name="Note 2 3 2 4 3" xfId="4428"/>
    <cellStyle name="Note 2 3 2 5" xfId="3090"/>
    <cellStyle name="Note 2 3 2 5 2" xfId="5113"/>
    <cellStyle name="Note 2 3 2 6" xfId="3091"/>
    <cellStyle name="Note 2 3 2 6 2" xfId="5114"/>
    <cellStyle name="Note 2 3 2 7" xfId="3092"/>
    <cellStyle name="Note 2 3 2 7 2" xfId="5115"/>
    <cellStyle name="Note 2 3 2 8" xfId="4427"/>
    <cellStyle name="Note 2 3 3" xfId="883"/>
    <cellStyle name="Note 2 3 3 2" xfId="884"/>
    <cellStyle name="Note 2 3 3 2 2" xfId="885"/>
    <cellStyle name="Note 2 3 3 2 2 2" xfId="3093"/>
    <cellStyle name="Note 2 3 3 3" xfId="886"/>
    <cellStyle name="Note 2 3 3 3 2" xfId="3094"/>
    <cellStyle name="Note 2 3 3 3 2 2" xfId="5116"/>
    <cellStyle name="Note 2 3 3 3 3" xfId="4430"/>
    <cellStyle name="Note 2 3 3 4" xfId="3095"/>
    <cellStyle name="Note 2 3 3 4 2" xfId="5117"/>
    <cellStyle name="Note 2 3 3 5" xfId="3096"/>
    <cellStyle name="Note 2 3 3 5 2" xfId="5118"/>
    <cellStyle name="Note 2 3 3 6" xfId="3097"/>
    <cellStyle name="Note 2 3 3 6 2" xfId="5119"/>
    <cellStyle name="Note 2 3 3 7" xfId="4429"/>
    <cellStyle name="Note 2 3 4" xfId="887"/>
    <cellStyle name="Note 2 3 4 2" xfId="888"/>
    <cellStyle name="Note 2 3 4 2 2" xfId="3098"/>
    <cellStyle name="Note 2 3 5" xfId="889"/>
    <cellStyle name="Note 2 3 5 2" xfId="3099"/>
    <cellStyle name="Note 2 3 5 2 2" xfId="5120"/>
    <cellStyle name="Note 2 3 5 3" xfId="3100"/>
    <cellStyle name="Note 2 3 5 3 2" xfId="5121"/>
    <cellStyle name="Note 2 3 5 4" xfId="3101"/>
    <cellStyle name="Note 2 3 5 4 2" xfId="5122"/>
    <cellStyle name="Note 2 3 5 5" xfId="4431"/>
    <cellStyle name="Note 2 3 6" xfId="3102"/>
    <cellStyle name="Note 2 3 6 2" xfId="5123"/>
    <cellStyle name="Note 2 3 7" xfId="3103"/>
    <cellStyle name="Note 2 3 7 2" xfId="5124"/>
    <cellStyle name="Note 2 3 8" xfId="3104"/>
    <cellStyle name="Note 2 3 8 2" xfId="5125"/>
    <cellStyle name="Note 2 3 9" xfId="4426"/>
    <cellStyle name="Note 2 4" xfId="890"/>
    <cellStyle name="Note 2 4 2" xfId="891"/>
    <cellStyle name="Note 2 4 2 2" xfId="892"/>
    <cellStyle name="Note 2 4 2 2 2" xfId="893"/>
    <cellStyle name="Note 2 4 2 2 2 2" xfId="894"/>
    <cellStyle name="Note 2 4 2 2 2 2 2" xfId="3105"/>
    <cellStyle name="Note 2 4 2 2 3" xfId="895"/>
    <cellStyle name="Note 2 4 2 2 3 2" xfId="3106"/>
    <cellStyle name="Note 2 4 2 3" xfId="896"/>
    <cellStyle name="Note 2 4 2 3 2" xfId="897"/>
    <cellStyle name="Note 2 4 2 3 2 2" xfId="3107"/>
    <cellStyle name="Note 2 4 2 4" xfId="898"/>
    <cellStyle name="Note 2 4 2 4 2" xfId="3108"/>
    <cellStyle name="Note 2 4 2 4 2 2" xfId="5126"/>
    <cellStyle name="Note 2 4 2 4 3" xfId="4434"/>
    <cellStyle name="Note 2 4 2 5" xfId="3109"/>
    <cellStyle name="Note 2 4 2 5 2" xfId="5127"/>
    <cellStyle name="Note 2 4 2 6" xfId="3110"/>
    <cellStyle name="Note 2 4 2 6 2" xfId="5128"/>
    <cellStyle name="Note 2 4 2 7" xfId="3111"/>
    <cellStyle name="Note 2 4 2 7 2" xfId="5129"/>
    <cellStyle name="Note 2 4 2 8" xfId="4433"/>
    <cellStyle name="Note 2 4 3" xfId="899"/>
    <cellStyle name="Note 2 4 3 2" xfId="900"/>
    <cellStyle name="Note 2 4 3 2 2" xfId="901"/>
    <cellStyle name="Note 2 4 3 2 2 2" xfId="3112"/>
    <cellStyle name="Note 2 4 3 3" xfId="902"/>
    <cellStyle name="Note 2 4 3 3 2" xfId="3113"/>
    <cellStyle name="Note 2 4 3 3 2 2" xfId="5130"/>
    <cellStyle name="Note 2 4 3 3 3" xfId="4436"/>
    <cellStyle name="Note 2 4 3 4" xfId="3114"/>
    <cellStyle name="Note 2 4 3 4 2" xfId="5131"/>
    <cellStyle name="Note 2 4 3 5" xfId="3115"/>
    <cellStyle name="Note 2 4 3 5 2" xfId="5132"/>
    <cellStyle name="Note 2 4 3 6" xfId="3116"/>
    <cellStyle name="Note 2 4 3 6 2" xfId="5133"/>
    <cellStyle name="Note 2 4 3 7" xfId="4435"/>
    <cellStyle name="Note 2 4 4" xfId="903"/>
    <cellStyle name="Note 2 4 4 2" xfId="904"/>
    <cellStyle name="Note 2 4 4 2 2" xfId="3117"/>
    <cellStyle name="Note 2 4 5" xfId="905"/>
    <cellStyle name="Note 2 4 5 2" xfId="3118"/>
    <cellStyle name="Note 2 4 5 2 2" xfId="5134"/>
    <cellStyle name="Note 2 4 5 3" xfId="3119"/>
    <cellStyle name="Note 2 4 5 3 2" xfId="5135"/>
    <cellStyle name="Note 2 4 5 4" xfId="3120"/>
    <cellStyle name="Note 2 4 5 4 2" xfId="5136"/>
    <cellStyle name="Note 2 4 5 5" xfId="4437"/>
    <cellStyle name="Note 2 4 6" xfId="3121"/>
    <cellStyle name="Note 2 4 6 2" xfId="5137"/>
    <cellStyle name="Note 2 4 7" xfId="3122"/>
    <cellStyle name="Note 2 4 7 2" xfId="5138"/>
    <cellStyle name="Note 2 4 8" xfId="3123"/>
    <cellStyle name="Note 2 4 8 2" xfId="5139"/>
    <cellStyle name="Note 2 4 9" xfId="4432"/>
    <cellStyle name="Note 2 5" xfId="906"/>
    <cellStyle name="Note 2 5 2" xfId="907"/>
    <cellStyle name="Note 2 5 2 2" xfId="908"/>
    <cellStyle name="Note 2 5 2 2 2" xfId="909"/>
    <cellStyle name="Note 2 5 2 2 2 2" xfId="910"/>
    <cellStyle name="Note 2 5 2 2 2 2 2" xfId="3124"/>
    <cellStyle name="Note 2 5 2 2 3" xfId="911"/>
    <cellStyle name="Note 2 5 2 2 3 2" xfId="3125"/>
    <cellStyle name="Note 2 5 2 3" xfId="912"/>
    <cellStyle name="Note 2 5 2 3 2" xfId="913"/>
    <cellStyle name="Note 2 5 2 3 2 2" xfId="3126"/>
    <cellStyle name="Note 2 5 2 4" xfId="914"/>
    <cellStyle name="Note 2 5 2 4 2" xfId="3127"/>
    <cellStyle name="Note 2 5 2 4 2 2" xfId="5140"/>
    <cellStyle name="Note 2 5 2 4 3" xfId="4440"/>
    <cellStyle name="Note 2 5 2 5" xfId="3128"/>
    <cellStyle name="Note 2 5 2 5 2" xfId="5141"/>
    <cellStyle name="Note 2 5 2 6" xfId="3129"/>
    <cellStyle name="Note 2 5 2 6 2" xfId="5142"/>
    <cellStyle name="Note 2 5 2 7" xfId="3130"/>
    <cellStyle name="Note 2 5 2 7 2" xfId="5143"/>
    <cellStyle name="Note 2 5 2 8" xfId="4439"/>
    <cellStyle name="Note 2 5 3" xfId="915"/>
    <cellStyle name="Note 2 5 3 2" xfId="916"/>
    <cellStyle name="Note 2 5 3 2 2" xfId="917"/>
    <cellStyle name="Note 2 5 3 2 2 2" xfId="3131"/>
    <cellStyle name="Note 2 5 3 3" xfId="918"/>
    <cellStyle name="Note 2 5 3 3 2" xfId="3132"/>
    <cellStyle name="Note 2 5 3 3 2 2" xfId="5144"/>
    <cellStyle name="Note 2 5 3 3 3" xfId="4442"/>
    <cellStyle name="Note 2 5 3 4" xfId="3133"/>
    <cellStyle name="Note 2 5 3 4 2" xfId="5145"/>
    <cellStyle name="Note 2 5 3 5" xfId="3134"/>
    <cellStyle name="Note 2 5 3 5 2" xfId="5146"/>
    <cellStyle name="Note 2 5 3 6" xfId="3135"/>
    <cellStyle name="Note 2 5 3 6 2" xfId="5147"/>
    <cellStyle name="Note 2 5 3 7" xfId="4441"/>
    <cellStyle name="Note 2 5 4" xfId="919"/>
    <cellStyle name="Note 2 5 4 2" xfId="920"/>
    <cellStyle name="Note 2 5 4 2 2" xfId="3136"/>
    <cellStyle name="Note 2 5 5" xfId="921"/>
    <cellStyle name="Note 2 5 5 2" xfId="3137"/>
    <cellStyle name="Note 2 5 5 2 2" xfId="5148"/>
    <cellStyle name="Note 2 5 5 3" xfId="3138"/>
    <cellStyle name="Note 2 5 5 3 2" xfId="5149"/>
    <cellStyle name="Note 2 5 5 4" xfId="3139"/>
    <cellStyle name="Note 2 5 5 4 2" xfId="5150"/>
    <cellStyle name="Note 2 5 5 5" xfId="4443"/>
    <cellStyle name="Note 2 5 6" xfId="3140"/>
    <cellStyle name="Note 2 5 6 2" xfId="5151"/>
    <cellStyle name="Note 2 5 7" xfId="3141"/>
    <cellStyle name="Note 2 5 7 2" xfId="5152"/>
    <cellStyle name="Note 2 5 8" xfId="3142"/>
    <cellStyle name="Note 2 5 8 2" xfId="5153"/>
    <cellStyle name="Note 2 5 9" xfId="4438"/>
    <cellStyle name="Note 2 6" xfId="922"/>
    <cellStyle name="Note 2 6 2" xfId="923"/>
    <cellStyle name="Note 2 6 2 2" xfId="924"/>
    <cellStyle name="Note 2 6 2 2 2" xfId="925"/>
    <cellStyle name="Note 2 6 2 2 2 2" xfId="926"/>
    <cellStyle name="Note 2 6 2 2 2 2 2" xfId="3143"/>
    <cellStyle name="Note 2 6 2 2 3" xfId="927"/>
    <cellStyle name="Note 2 6 2 2 3 2" xfId="3144"/>
    <cellStyle name="Note 2 6 2 3" xfId="928"/>
    <cellStyle name="Note 2 6 2 3 2" xfId="929"/>
    <cellStyle name="Note 2 6 2 3 2 2" xfId="3145"/>
    <cellStyle name="Note 2 6 2 4" xfId="930"/>
    <cellStyle name="Note 2 6 2 4 2" xfId="3146"/>
    <cellStyle name="Note 2 6 2 4 2 2" xfId="5154"/>
    <cellStyle name="Note 2 6 2 4 3" xfId="4446"/>
    <cellStyle name="Note 2 6 2 5" xfId="3147"/>
    <cellStyle name="Note 2 6 2 5 2" xfId="5155"/>
    <cellStyle name="Note 2 6 2 6" xfId="3148"/>
    <cellStyle name="Note 2 6 2 6 2" xfId="5156"/>
    <cellStyle name="Note 2 6 2 7" xfId="3149"/>
    <cellStyle name="Note 2 6 2 7 2" xfId="5157"/>
    <cellStyle name="Note 2 6 2 8" xfId="4445"/>
    <cellStyle name="Note 2 6 3" xfId="931"/>
    <cellStyle name="Note 2 6 3 2" xfId="932"/>
    <cellStyle name="Note 2 6 3 2 2" xfId="933"/>
    <cellStyle name="Note 2 6 3 2 2 2" xfId="3150"/>
    <cellStyle name="Note 2 6 3 3" xfId="934"/>
    <cellStyle name="Note 2 6 3 3 2" xfId="3151"/>
    <cellStyle name="Note 2 6 3 3 2 2" xfId="5158"/>
    <cellStyle name="Note 2 6 3 3 3" xfId="4448"/>
    <cellStyle name="Note 2 6 3 4" xfId="3152"/>
    <cellStyle name="Note 2 6 3 4 2" xfId="5159"/>
    <cellStyle name="Note 2 6 3 5" xfId="3153"/>
    <cellStyle name="Note 2 6 3 5 2" xfId="5160"/>
    <cellStyle name="Note 2 6 3 6" xfId="3154"/>
    <cellStyle name="Note 2 6 3 6 2" xfId="5161"/>
    <cellStyle name="Note 2 6 3 7" xfId="4447"/>
    <cellStyle name="Note 2 6 4" xfId="935"/>
    <cellStyle name="Note 2 6 4 2" xfId="936"/>
    <cellStyle name="Note 2 6 4 2 2" xfId="3155"/>
    <cellStyle name="Note 2 6 5" xfId="937"/>
    <cellStyle name="Note 2 6 5 2" xfId="3156"/>
    <cellStyle name="Note 2 6 5 2 2" xfId="5162"/>
    <cellStyle name="Note 2 6 5 3" xfId="3157"/>
    <cellStyle name="Note 2 6 5 3 2" xfId="5163"/>
    <cellStyle name="Note 2 6 5 4" xfId="3158"/>
    <cellStyle name="Note 2 6 5 4 2" xfId="5164"/>
    <cellStyle name="Note 2 6 5 5" xfId="4449"/>
    <cellStyle name="Note 2 6 6" xfId="3159"/>
    <cellStyle name="Note 2 6 6 2" xfId="5165"/>
    <cellStyle name="Note 2 6 7" xfId="3160"/>
    <cellStyle name="Note 2 6 7 2" xfId="5166"/>
    <cellStyle name="Note 2 6 8" xfId="3161"/>
    <cellStyle name="Note 2 6 8 2" xfId="5167"/>
    <cellStyle name="Note 2 6 9" xfId="4444"/>
    <cellStyle name="Note 2 7" xfId="938"/>
    <cellStyle name="Note 2 7 2" xfId="939"/>
    <cellStyle name="Note 2 7 2 2" xfId="940"/>
    <cellStyle name="Note 2 7 2 2 2" xfId="941"/>
    <cellStyle name="Note 2 7 2 2 2 2" xfId="942"/>
    <cellStyle name="Note 2 7 2 2 2 2 2" xfId="3162"/>
    <cellStyle name="Note 2 7 2 2 3" xfId="943"/>
    <cellStyle name="Note 2 7 2 2 3 2" xfId="3163"/>
    <cellStyle name="Note 2 7 2 3" xfId="944"/>
    <cellStyle name="Note 2 7 2 3 2" xfId="945"/>
    <cellStyle name="Note 2 7 2 3 2 2" xfId="3164"/>
    <cellStyle name="Note 2 7 2 4" xfId="946"/>
    <cellStyle name="Note 2 7 2 4 2" xfId="3165"/>
    <cellStyle name="Note 2 7 2 4 2 2" xfId="5168"/>
    <cellStyle name="Note 2 7 2 4 3" xfId="4452"/>
    <cellStyle name="Note 2 7 2 5" xfId="3166"/>
    <cellStyle name="Note 2 7 2 5 2" xfId="5169"/>
    <cellStyle name="Note 2 7 2 6" xfId="3167"/>
    <cellStyle name="Note 2 7 2 6 2" xfId="5170"/>
    <cellStyle name="Note 2 7 2 7" xfId="3168"/>
    <cellStyle name="Note 2 7 2 7 2" xfId="5171"/>
    <cellStyle name="Note 2 7 2 8" xfId="4451"/>
    <cellStyle name="Note 2 7 3" xfId="947"/>
    <cellStyle name="Note 2 7 3 2" xfId="948"/>
    <cellStyle name="Note 2 7 3 2 2" xfId="949"/>
    <cellStyle name="Note 2 7 3 2 2 2" xfId="3169"/>
    <cellStyle name="Note 2 7 3 3" xfId="950"/>
    <cellStyle name="Note 2 7 3 3 2" xfId="3170"/>
    <cellStyle name="Note 2 7 3 3 2 2" xfId="5172"/>
    <cellStyle name="Note 2 7 3 3 3" xfId="4454"/>
    <cellStyle name="Note 2 7 3 4" xfId="3171"/>
    <cellStyle name="Note 2 7 3 4 2" xfId="5173"/>
    <cellStyle name="Note 2 7 3 5" xfId="3172"/>
    <cellStyle name="Note 2 7 3 5 2" xfId="5174"/>
    <cellStyle name="Note 2 7 3 6" xfId="3173"/>
    <cellStyle name="Note 2 7 3 6 2" xfId="5175"/>
    <cellStyle name="Note 2 7 3 7" xfId="4453"/>
    <cellStyle name="Note 2 7 4" xfId="951"/>
    <cellStyle name="Note 2 7 4 2" xfId="952"/>
    <cellStyle name="Note 2 7 4 2 2" xfId="3174"/>
    <cellStyle name="Note 2 7 5" xfId="953"/>
    <cellStyle name="Note 2 7 5 2" xfId="3175"/>
    <cellStyle name="Note 2 7 5 2 2" xfId="5176"/>
    <cellStyle name="Note 2 7 5 3" xfId="3176"/>
    <cellStyle name="Note 2 7 5 3 2" xfId="5177"/>
    <cellStyle name="Note 2 7 5 4" xfId="3177"/>
    <cellStyle name="Note 2 7 5 4 2" xfId="5178"/>
    <cellStyle name="Note 2 7 5 5" xfId="4455"/>
    <cellStyle name="Note 2 7 6" xfId="3178"/>
    <cellStyle name="Note 2 7 6 2" xfId="5179"/>
    <cellStyle name="Note 2 7 7" xfId="3179"/>
    <cellStyle name="Note 2 7 7 2" xfId="5180"/>
    <cellStyle name="Note 2 7 8" xfId="3180"/>
    <cellStyle name="Note 2 7 8 2" xfId="5181"/>
    <cellStyle name="Note 2 7 9" xfId="4450"/>
    <cellStyle name="Note 2 8" xfId="954"/>
    <cellStyle name="Note 2 8 2" xfId="955"/>
    <cellStyle name="Note 2 8 2 2" xfId="956"/>
    <cellStyle name="Note 2 8 2 2 2" xfId="957"/>
    <cellStyle name="Note 2 8 2 2 2 2" xfId="958"/>
    <cellStyle name="Note 2 8 2 2 2 2 2" xfId="3181"/>
    <cellStyle name="Note 2 8 2 2 3" xfId="959"/>
    <cellStyle name="Note 2 8 2 2 3 2" xfId="3182"/>
    <cellStyle name="Note 2 8 2 3" xfId="960"/>
    <cellStyle name="Note 2 8 2 3 2" xfId="961"/>
    <cellStyle name="Note 2 8 2 3 2 2" xfId="3183"/>
    <cellStyle name="Note 2 8 2 4" xfId="962"/>
    <cellStyle name="Note 2 8 2 4 2" xfId="3184"/>
    <cellStyle name="Note 2 8 2 4 2 2" xfId="5182"/>
    <cellStyle name="Note 2 8 2 4 3" xfId="4458"/>
    <cellStyle name="Note 2 8 2 5" xfId="3185"/>
    <cellStyle name="Note 2 8 2 5 2" xfId="5183"/>
    <cellStyle name="Note 2 8 2 6" xfId="3186"/>
    <cellStyle name="Note 2 8 2 6 2" xfId="5184"/>
    <cellStyle name="Note 2 8 2 7" xfId="3187"/>
    <cellStyle name="Note 2 8 2 7 2" xfId="5185"/>
    <cellStyle name="Note 2 8 2 8" xfId="4457"/>
    <cellStyle name="Note 2 8 3" xfId="963"/>
    <cellStyle name="Note 2 8 3 2" xfId="964"/>
    <cellStyle name="Note 2 8 3 2 2" xfId="965"/>
    <cellStyle name="Note 2 8 3 2 2 2" xfId="3188"/>
    <cellStyle name="Note 2 8 3 3" xfId="966"/>
    <cellStyle name="Note 2 8 3 3 2" xfId="3189"/>
    <cellStyle name="Note 2 8 3 3 2 2" xfId="5186"/>
    <cellStyle name="Note 2 8 3 3 3" xfId="4460"/>
    <cellStyle name="Note 2 8 3 4" xfId="3190"/>
    <cellStyle name="Note 2 8 3 4 2" xfId="5187"/>
    <cellStyle name="Note 2 8 3 5" xfId="3191"/>
    <cellStyle name="Note 2 8 3 5 2" xfId="5188"/>
    <cellStyle name="Note 2 8 3 6" xfId="3192"/>
    <cellStyle name="Note 2 8 3 6 2" xfId="5189"/>
    <cellStyle name="Note 2 8 3 7" xfId="4459"/>
    <cellStyle name="Note 2 8 4" xfId="967"/>
    <cellStyle name="Note 2 8 4 2" xfId="968"/>
    <cellStyle name="Note 2 8 4 2 2" xfId="3193"/>
    <cellStyle name="Note 2 8 5" xfId="969"/>
    <cellStyle name="Note 2 8 5 2" xfId="3194"/>
    <cellStyle name="Note 2 8 5 2 2" xfId="5190"/>
    <cellStyle name="Note 2 8 5 3" xfId="3195"/>
    <cellStyle name="Note 2 8 5 3 2" xfId="5191"/>
    <cellStyle name="Note 2 8 5 4" xfId="3196"/>
    <cellStyle name="Note 2 8 5 4 2" xfId="5192"/>
    <cellStyle name="Note 2 8 5 5" xfId="4461"/>
    <cellStyle name="Note 2 8 6" xfId="3197"/>
    <cellStyle name="Note 2 8 6 2" xfId="5193"/>
    <cellStyle name="Note 2 8 7" xfId="3198"/>
    <cellStyle name="Note 2 8 7 2" xfId="5194"/>
    <cellStyle name="Note 2 8 8" xfId="3199"/>
    <cellStyle name="Note 2 8 8 2" xfId="5195"/>
    <cellStyle name="Note 2 8 9" xfId="4456"/>
    <cellStyle name="Note 2 9" xfId="970"/>
    <cellStyle name="Note 3" xfId="3200"/>
    <cellStyle name="Note 3 2" xfId="971"/>
    <cellStyle name="Note 3 2 2" xfId="972"/>
    <cellStyle name="Note 3 2 2 2" xfId="973"/>
    <cellStyle name="Note 3 2 2 2 2" xfId="974"/>
    <cellStyle name="Note 3 2 2 2 2 2" xfId="975"/>
    <cellStyle name="Note 3 2 2 2 2 2 2" xfId="3201"/>
    <cellStyle name="Note 3 2 2 2 3" xfId="976"/>
    <cellStyle name="Note 3 2 2 2 3 2" xfId="3202"/>
    <cellStyle name="Note 3 2 2 3" xfId="977"/>
    <cellStyle name="Note 3 2 2 3 2" xfId="978"/>
    <cellStyle name="Note 3 2 2 3 2 2" xfId="3203"/>
    <cellStyle name="Note 3 2 2 4" xfId="979"/>
    <cellStyle name="Note 3 2 2 4 2" xfId="3204"/>
    <cellStyle name="Note 3 2 2 4 2 2" xfId="5197"/>
    <cellStyle name="Note 3 2 2 4 3" xfId="4464"/>
    <cellStyle name="Note 3 2 2 5" xfId="3205"/>
    <cellStyle name="Note 3 2 2 5 2" xfId="5198"/>
    <cellStyle name="Note 3 2 2 6" xfId="3206"/>
    <cellStyle name="Note 3 2 2 6 2" xfId="5199"/>
    <cellStyle name="Note 3 2 2 7" xfId="3207"/>
    <cellStyle name="Note 3 2 2 7 2" xfId="5200"/>
    <cellStyle name="Note 3 2 2 8" xfId="4463"/>
    <cellStyle name="Note 3 2 3" xfId="980"/>
    <cellStyle name="Note 3 2 3 2" xfId="981"/>
    <cellStyle name="Note 3 2 3 2 2" xfId="982"/>
    <cellStyle name="Note 3 2 3 2 2 2" xfId="3208"/>
    <cellStyle name="Note 3 2 3 3" xfId="983"/>
    <cellStyle name="Note 3 2 3 3 2" xfId="3209"/>
    <cellStyle name="Note 3 2 3 3 2 2" xfId="5201"/>
    <cellStyle name="Note 3 2 3 3 3" xfId="4466"/>
    <cellStyle name="Note 3 2 3 4" xfId="3210"/>
    <cellStyle name="Note 3 2 3 4 2" xfId="5202"/>
    <cellStyle name="Note 3 2 3 5" xfId="3211"/>
    <cellStyle name="Note 3 2 3 5 2" xfId="5203"/>
    <cellStyle name="Note 3 2 3 6" xfId="3212"/>
    <cellStyle name="Note 3 2 3 6 2" xfId="5204"/>
    <cellStyle name="Note 3 2 3 7" xfId="4465"/>
    <cellStyle name="Note 3 2 4" xfId="984"/>
    <cellStyle name="Note 3 2 4 2" xfId="985"/>
    <cellStyle name="Note 3 2 4 2 2" xfId="3213"/>
    <cellStyle name="Note 3 2 5" xfId="986"/>
    <cellStyle name="Note 3 2 5 2" xfId="3214"/>
    <cellStyle name="Note 3 2 5 2 2" xfId="5205"/>
    <cellStyle name="Note 3 2 5 3" xfId="3215"/>
    <cellStyle name="Note 3 2 5 3 2" xfId="5206"/>
    <cellStyle name="Note 3 2 5 4" xfId="3216"/>
    <cellStyle name="Note 3 2 5 4 2" xfId="5207"/>
    <cellStyle name="Note 3 2 5 5" xfId="4467"/>
    <cellStyle name="Note 3 2 6" xfId="3217"/>
    <cellStyle name="Note 3 2 6 2" xfId="5208"/>
    <cellStyle name="Note 3 2 7" xfId="3218"/>
    <cellStyle name="Note 3 2 7 2" xfId="5209"/>
    <cellStyle name="Note 3 2 8" xfId="3219"/>
    <cellStyle name="Note 3 2 8 2" xfId="5210"/>
    <cellStyle name="Note 3 2 9" xfId="4462"/>
    <cellStyle name="Note 3 3" xfId="987"/>
    <cellStyle name="Note 3 3 2" xfId="988"/>
    <cellStyle name="Note 3 3 2 2" xfId="989"/>
    <cellStyle name="Note 3 3 2 2 2" xfId="990"/>
    <cellStyle name="Note 3 3 2 2 2 2" xfId="991"/>
    <cellStyle name="Note 3 3 2 2 2 2 2" xfId="3220"/>
    <cellStyle name="Note 3 3 2 2 3" xfId="992"/>
    <cellStyle name="Note 3 3 2 2 3 2" xfId="3221"/>
    <cellStyle name="Note 3 3 2 3" xfId="993"/>
    <cellStyle name="Note 3 3 2 3 2" xfId="994"/>
    <cellStyle name="Note 3 3 2 3 2 2" xfId="3222"/>
    <cellStyle name="Note 3 3 2 4" xfId="995"/>
    <cellStyle name="Note 3 3 2 4 2" xfId="3223"/>
    <cellStyle name="Note 3 3 2 4 2 2" xfId="5211"/>
    <cellStyle name="Note 3 3 2 4 3" xfId="4470"/>
    <cellStyle name="Note 3 3 2 5" xfId="3224"/>
    <cellStyle name="Note 3 3 2 5 2" xfId="5212"/>
    <cellStyle name="Note 3 3 2 6" xfId="3225"/>
    <cellStyle name="Note 3 3 2 6 2" xfId="5213"/>
    <cellStyle name="Note 3 3 2 7" xfId="3226"/>
    <cellStyle name="Note 3 3 2 7 2" xfId="5214"/>
    <cellStyle name="Note 3 3 2 8" xfId="4469"/>
    <cellStyle name="Note 3 3 3" xfId="996"/>
    <cellStyle name="Note 3 3 3 2" xfId="997"/>
    <cellStyle name="Note 3 3 3 2 2" xfId="998"/>
    <cellStyle name="Note 3 3 3 2 2 2" xfId="3227"/>
    <cellStyle name="Note 3 3 3 3" xfId="999"/>
    <cellStyle name="Note 3 3 3 3 2" xfId="3228"/>
    <cellStyle name="Note 3 3 3 3 2 2" xfId="5215"/>
    <cellStyle name="Note 3 3 3 3 3" xfId="4472"/>
    <cellStyle name="Note 3 3 3 4" xfId="3229"/>
    <cellStyle name="Note 3 3 3 4 2" xfId="5216"/>
    <cellStyle name="Note 3 3 3 5" xfId="3230"/>
    <cellStyle name="Note 3 3 3 5 2" xfId="5217"/>
    <cellStyle name="Note 3 3 3 6" xfId="3231"/>
    <cellStyle name="Note 3 3 3 6 2" xfId="5218"/>
    <cellStyle name="Note 3 3 3 7" xfId="4471"/>
    <cellStyle name="Note 3 3 4" xfId="1000"/>
    <cellStyle name="Note 3 3 4 2" xfId="1001"/>
    <cellStyle name="Note 3 3 4 2 2" xfId="3232"/>
    <cellStyle name="Note 3 3 5" xfId="1002"/>
    <cellStyle name="Note 3 3 5 2" xfId="3233"/>
    <cellStyle name="Note 3 3 5 2 2" xfId="5219"/>
    <cellStyle name="Note 3 3 5 3" xfId="3234"/>
    <cellStyle name="Note 3 3 5 3 2" xfId="5220"/>
    <cellStyle name="Note 3 3 5 4" xfId="3235"/>
    <cellStyle name="Note 3 3 5 4 2" xfId="5221"/>
    <cellStyle name="Note 3 3 5 5" xfId="4473"/>
    <cellStyle name="Note 3 3 6" xfId="3236"/>
    <cellStyle name="Note 3 3 6 2" xfId="5222"/>
    <cellStyle name="Note 3 3 7" xfId="3237"/>
    <cellStyle name="Note 3 3 7 2" xfId="5223"/>
    <cellStyle name="Note 3 3 8" xfId="3238"/>
    <cellStyle name="Note 3 3 8 2" xfId="5224"/>
    <cellStyle name="Note 3 3 9" xfId="4468"/>
    <cellStyle name="Note 3 4" xfId="1003"/>
    <cellStyle name="Note 3 4 2" xfId="1004"/>
    <cellStyle name="Note 3 4 2 2" xfId="1005"/>
    <cellStyle name="Note 3 4 2 2 2" xfId="1006"/>
    <cellStyle name="Note 3 4 2 2 2 2" xfId="1007"/>
    <cellStyle name="Note 3 4 2 2 2 2 2" xfId="3239"/>
    <cellStyle name="Note 3 4 2 2 3" xfId="1008"/>
    <cellStyle name="Note 3 4 2 2 3 2" xfId="3240"/>
    <cellStyle name="Note 3 4 2 3" xfId="1009"/>
    <cellStyle name="Note 3 4 2 3 2" xfId="1010"/>
    <cellStyle name="Note 3 4 2 3 2 2" xfId="3241"/>
    <cellStyle name="Note 3 4 2 4" xfId="1011"/>
    <cellStyle name="Note 3 4 2 4 2" xfId="3242"/>
    <cellStyle name="Note 3 4 2 4 2 2" xfId="5225"/>
    <cellStyle name="Note 3 4 2 4 3" xfId="4476"/>
    <cellStyle name="Note 3 4 2 5" xfId="3243"/>
    <cellStyle name="Note 3 4 2 5 2" xfId="5226"/>
    <cellStyle name="Note 3 4 2 6" xfId="3244"/>
    <cellStyle name="Note 3 4 2 6 2" xfId="5227"/>
    <cellStyle name="Note 3 4 2 7" xfId="3245"/>
    <cellStyle name="Note 3 4 2 7 2" xfId="5228"/>
    <cellStyle name="Note 3 4 2 8" xfId="4475"/>
    <cellStyle name="Note 3 4 3" xfId="1012"/>
    <cellStyle name="Note 3 4 3 2" xfId="1013"/>
    <cellStyle name="Note 3 4 3 2 2" xfId="1014"/>
    <cellStyle name="Note 3 4 3 2 2 2" xfId="3246"/>
    <cellStyle name="Note 3 4 3 3" xfId="1015"/>
    <cellStyle name="Note 3 4 3 3 2" xfId="3247"/>
    <cellStyle name="Note 3 4 3 3 2 2" xfId="5229"/>
    <cellStyle name="Note 3 4 3 3 3" xfId="4478"/>
    <cellStyle name="Note 3 4 3 4" xfId="3248"/>
    <cellStyle name="Note 3 4 3 4 2" xfId="5230"/>
    <cellStyle name="Note 3 4 3 5" xfId="3249"/>
    <cellStyle name="Note 3 4 3 5 2" xfId="5231"/>
    <cellStyle name="Note 3 4 3 6" xfId="3250"/>
    <cellStyle name="Note 3 4 3 6 2" xfId="5232"/>
    <cellStyle name="Note 3 4 3 7" xfId="4477"/>
    <cellStyle name="Note 3 4 4" xfId="1016"/>
    <cellStyle name="Note 3 4 4 2" xfId="1017"/>
    <cellStyle name="Note 3 4 4 2 2" xfId="3251"/>
    <cellStyle name="Note 3 4 5" xfId="1018"/>
    <cellStyle name="Note 3 4 5 2" xfId="3252"/>
    <cellStyle name="Note 3 4 5 2 2" xfId="5233"/>
    <cellStyle name="Note 3 4 5 3" xfId="3253"/>
    <cellStyle name="Note 3 4 5 3 2" xfId="5234"/>
    <cellStyle name="Note 3 4 5 4" xfId="3254"/>
    <cellStyle name="Note 3 4 5 4 2" xfId="5235"/>
    <cellStyle name="Note 3 4 5 5" xfId="4479"/>
    <cellStyle name="Note 3 4 6" xfId="3255"/>
    <cellStyle name="Note 3 4 6 2" xfId="5236"/>
    <cellStyle name="Note 3 4 7" xfId="3256"/>
    <cellStyle name="Note 3 4 7 2" xfId="5237"/>
    <cellStyle name="Note 3 4 8" xfId="3257"/>
    <cellStyle name="Note 3 4 8 2" xfId="5238"/>
    <cellStyle name="Note 3 4 9" xfId="4474"/>
    <cellStyle name="Note 3 5" xfId="1019"/>
    <cellStyle name="Note 3 5 2" xfId="1020"/>
    <cellStyle name="Note 3 5 2 2" xfId="1021"/>
    <cellStyle name="Note 3 5 2 2 2" xfId="1022"/>
    <cellStyle name="Note 3 5 2 2 2 2" xfId="1023"/>
    <cellStyle name="Note 3 5 2 2 2 2 2" xfId="3258"/>
    <cellStyle name="Note 3 5 2 2 3" xfId="1024"/>
    <cellStyle name="Note 3 5 2 2 3 2" xfId="3259"/>
    <cellStyle name="Note 3 5 2 3" xfId="1025"/>
    <cellStyle name="Note 3 5 2 3 2" xfId="1026"/>
    <cellStyle name="Note 3 5 2 3 2 2" xfId="3260"/>
    <cellStyle name="Note 3 5 2 4" xfId="1027"/>
    <cellStyle name="Note 3 5 2 4 2" xfId="3261"/>
    <cellStyle name="Note 3 5 2 4 2 2" xfId="5239"/>
    <cellStyle name="Note 3 5 2 4 3" xfId="4482"/>
    <cellStyle name="Note 3 5 2 5" xfId="3262"/>
    <cellStyle name="Note 3 5 2 5 2" xfId="5240"/>
    <cellStyle name="Note 3 5 2 6" xfId="3263"/>
    <cellStyle name="Note 3 5 2 6 2" xfId="5241"/>
    <cellStyle name="Note 3 5 2 7" xfId="3264"/>
    <cellStyle name="Note 3 5 2 7 2" xfId="5242"/>
    <cellStyle name="Note 3 5 2 8" xfId="4481"/>
    <cellStyle name="Note 3 5 3" xfId="1028"/>
    <cellStyle name="Note 3 5 3 2" xfId="1029"/>
    <cellStyle name="Note 3 5 3 2 2" xfId="1030"/>
    <cellStyle name="Note 3 5 3 2 2 2" xfId="3265"/>
    <cellStyle name="Note 3 5 3 3" xfId="1031"/>
    <cellStyle name="Note 3 5 3 3 2" xfId="3266"/>
    <cellStyle name="Note 3 5 3 3 2 2" xfId="5243"/>
    <cellStyle name="Note 3 5 3 3 3" xfId="4484"/>
    <cellStyle name="Note 3 5 3 4" xfId="3267"/>
    <cellStyle name="Note 3 5 3 4 2" xfId="5244"/>
    <cellStyle name="Note 3 5 3 5" xfId="3268"/>
    <cellStyle name="Note 3 5 3 5 2" xfId="5245"/>
    <cellStyle name="Note 3 5 3 6" xfId="3269"/>
    <cellStyle name="Note 3 5 3 6 2" xfId="5246"/>
    <cellStyle name="Note 3 5 3 7" xfId="4483"/>
    <cellStyle name="Note 3 5 4" xfId="1032"/>
    <cellStyle name="Note 3 5 4 2" xfId="1033"/>
    <cellStyle name="Note 3 5 4 2 2" xfId="3270"/>
    <cellStyle name="Note 3 5 5" xfId="1034"/>
    <cellStyle name="Note 3 5 5 2" xfId="3271"/>
    <cellStyle name="Note 3 5 5 2 2" xfId="5247"/>
    <cellStyle name="Note 3 5 5 3" xfId="3272"/>
    <cellStyle name="Note 3 5 5 3 2" xfId="5248"/>
    <cellStyle name="Note 3 5 5 4" xfId="3273"/>
    <cellStyle name="Note 3 5 5 4 2" xfId="5249"/>
    <cellStyle name="Note 3 5 5 5" xfId="4485"/>
    <cellStyle name="Note 3 5 6" xfId="3274"/>
    <cellStyle name="Note 3 5 6 2" xfId="5250"/>
    <cellStyle name="Note 3 5 7" xfId="3275"/>
    <cellStyle name="Note 3 5 7 2" xfId="5251"/>
    <cellStyle name="Note 3 5 8" xfId="3276"/>
    <cellStyle name="Note 3 5 8 2" xfId="5252"/>
    <cellStyle name="Note 3 5 9" xfId="4480"/>
    <cellStyle name="Note 3 6" xfId="1035"/>
    <cellStyle name="Note 3 6 2" xfId="1036"/>
    <cellStyle name="Note 3 6 2 2" xfId="1037"/>
    <cellStyle name="Note 3 6 2 2 2" xfId="1038"/>
    <cellStyle name="Note 3 6 2 2 2 2" xfId="1039"/>
    <cellStyle name="Note 3 6 2 2 2 2 2" xfId="3277"/>
    <cellStyle name="Note 3 6 2 2 3" xfId="1040"/>
    <cellStyle name="Note 3 6 2 2 3 2" xfId="3278"/>
    <cellStyle name="Note 3 6 2 3" xfId="1041"/>
    <cellStyle name="Note 3 6 2 3 2" xfId="1042"/>
    <cellStyle name="Note 3 6 2 3 2 2" xfId="3279"/>
    <cellStyle name="Note 3 6 2 4" xfId="1043"/>
    <cellStyle name="Note 3 6 2 4 2" xfId="3280"/>
    <cellStyle name="Note 3 6 2 4 2 2" xfId="5253"/>
    <cellStyle name="Note 3 6 2 4 3" xfId="4488"/>
    <cellStyle name="Note 3 6 2 5" xfId="3281"/>
    <cellStyle name="Note 3 6 2 5 2" xfId="5254"/>
    <cellStyle name="Note 3 6 2 6" xfId="3282"/>
    <cellStyle name="Note 3 6 2 6 2" xfId="5255"/>
    <cellStyle name="Note 3 6 2 7" xfId="3283"/>
    <cellStyle name="Note 3 6 2 7 2" xfId="5256"/>
    <cellStyle name="Note 3 6 2 8" xfId="4487"/>
    <cellStyle name="Note 3 6 3" xfId="1044"/>
    <cellStyle name="Note 3 6 3 2" xfId="1045"/>
    <cellStyle name="Note 3 6 3 2 2" xfId="1046"/>
    <cellStyle name="Note 3 6 3 2 2 2" xfId="3284"/>
    <cellStyle name="Note 3 6 3 3" xfId="1047"/>
    <cellStyle name="Note 3 6 3 3 2" xfId="3285"/>
    <cellStyle name="Note 3 6 3 3 2 2" xfId="5257"/>
    <cellStyle name="Note 3 6 3 3 3" xfId="4490"/>
    <cellStyle name="Note 3 6 3 4" xfId="3286"/>
    <cellStyle name="Note 3 6 3 4 2" xfId="5258"/>
    <cellStyle name="Note 3 6 3 5" xfId="3287"/>
    <cellStyle name="Note 3 6 3 5 2" xfId="5259"/>
    <cellStyle name="Note 3 6 3 6" xfId="3288"/>
    <cellStyle name="Note 3 6 3 6 2" xfId="5260"/>
    <cellStyle name="Note 3 6 3 7" xfId="4489"/>
    <cellStyle name="Note 3 6 4" xfId="1048"/>
    <cellStyle name="Note 3 6 4 2" xfId="1049"/>
    <cellStyle name="Note 3 6 4 2 2" xfId="3289"/>
    <cellStyle name="Note 3 6 5" xfId="1050"/>
    <cellStyle name="Note 3 6 5 2" xfId="3290"/>
    <cellStyle name="Note 3 6 5 2 2" xfId="5261"/>
    <cellStyle name="Note 3 6 5 3" xfId="3291"/>
    <cellStyle name="Note 3 6 5 3 2" xfId="5262"/>
    <cellStyle name="Note 3 6 5 4" xfId="3292"/>
    <cellStyle name="Note 3 6 5 4 2" xfId="5263"/>
    <cellStyle name="Note 3 6 5 5" xfId="4491"/>
    <cellStyle name="Note 3 6 6" xfId="3293"/>
    <cellStyle name="Note 3 6 6 2" xfId="5264"/>
    <cellStyle name="Note 3 6 7" xfId="3294"/>
    <cellStyle name="Note 3 6 7 2" xfId="5265"/>
    <cellStyle name="Note 3 6 8" xfId="3295"/>
    <cellStyle name="Note 3 6 8 2" xfId="5266"/>
    <cellStyle name="Note 3 6 9" xfId="4486"/>
    <cellStyle name="Note 3 7" xfId="1051"/>
    <cellStyle name="Note 3 7 2" xfId="1052"/>
    <cellStyle name="Note 3 7 2 2" xfId="1053"/>
    <cellStyle name="Note 3 7 2 2 2" xfId="1054"/>
    <cellStyle name="Note 3 7 2 2 2 2" xfId="1055"/>
    <cellStyle name="Note 3 7 2 2 2 2 2" xfId="3296"/>
    <cellStyle name="Note 3 7 2 2 3" xfId="1056"/>
    <cellStyle name="Note 3 7 2 2 3 2" xfId="3297"/>
    <cellStyle name="Note 3 7 2 3" xfId="1057"/>
    <cellStyle name="Note 3 7 2 3 2" xfId="1058"/>
    <cellStyle name="Note 3 7 2 3 2 2" xfId="3298"/>
    <cellStyle name="Note 3 7 2 4" xfId="1059"/>
    <cellStyle name="Note 3 7 2 4 2" xfId="3299"/>
    <cellStyle name="Note 3 7 2 4 2 2" xfId="5267"/>
    <cellStyle name="Note 3 7 2 4 3" xfId="4494"/>
    <cellStyle name="Note 3 7 2 5" xfId="3300"/>
    <cellStyle name="Note 3 7 2 5 2" xfId="5268"/>
    <cellStyle name="Note 3 7 2 6" xfId="3301"/>
    <cellStyle name="Note 3 7 2 6 2" xfId="5269"/>
    <cellStyle name="Note 3 7 2 7" xfId="3302"/>
    <cellStyle name="Note 3 7 2 7 2" xfId="5270"/>
    <cellStyle name="Note 3 7 2 8" xfId="4493"/>
    <cellStyle name="Note 3 7 3" xfId="1060"/>
    <cellStyle name="Note 3 7 3 2" xfId="1061"/>
    <cellStyle name="Note 3 7 3 2 2" xfId="1062"/>
    <cellStyle name="Note 3 7 3 2 2 2" xfId="3303"/>
    <cellStyle name="Note 3 7 3 3" xfId="1063"/>
    <cellStyle name="Note 3 7 3 3 2" xfId="3304"/>
    <cellStyle name="Note 3 7 3 3 2 2" xfId="5271"/>
    <cellStyle name="Note 3 7 3 3 3" xfId="4496"/>
    <cellStyle name="Note 3 7 3 4" xfId="3305"/>
    <cellStyle name="Note 3 7 3 4 2" xfId="5272"/>
    <cellStyle name="Note 3 7 3 5" xfId="3306"/>
    <cellStyle name="Note 3 7 3 5 2" xfId="5273"/>
    <cellStyle name="Note 3 7 3 6" xfId="3307"/>
    <cellStyle name="Note 3 7 3 6 2" xfId="5274"/>
    <cellStyle name="Note 3 7 3 7" xfId="4495"/>
    <cellStyle name="Note 3 7 4" xfId="1064"/>
    <cellStyle name="Note 3 7 4 2" xfId="1065"/>
    <cellStyle name="Note 3 7 4 2 2" xfId="3308"/>
    <cellStyle name="Note 3 7 5" xfId="1066"/>
    <cellStyle name="Note 3 7 5 2" xfId="3309"/>
    <cellStyle name="Note 3 7 5 2 2" xfId="5275"/>
    <cellStyle name="Note 3 7 5 3" xfId="3310"/>
    <cellStyle name="Note 3 7 5 3 2" xfId="5276"/>
    <cellStyle name="Note 3 7 5 4" xfId="3311"/>
    <cellStyle name="Note 3 7 5 4 2" xfId="5277"/>
    <cellStyle name="Note 3 7 5 5" xfId="4497"/>
    <cellStyle name="Note 3 7 6" xfId="3312"/>
    <cellStyle name="Note 3 7 6 2" xfId="5278"/>
    <cellStyle name="Note 3 7 7" xfId="3313"/>
    <cellStyle name="Note 3 7 7 2" xfId="5279"/>
    <cellStyle name="Note 3 7 8" xfId="3314"/>
    <cellStyle name="Note 3 7 8 2" xfId="5280"/>
    <cellStyle name="Note 3 7 9" xfId="4492"/>
    <cellStyle name="Note 3 8" xfId="1067"/>
    <cellStyle name="Note 3 8 2" xfId="1068"/>
    <cellStyle name="Note 3 8 2 2" xfId="1069"/>
    <cellStyle name="Note 3 8 2 2 2" xfId="1070"/>
    <cellStyle name="Note 3 8 2 2 2 2" xfId="1071"/>
    <cellStyle name="Note 3 8 2 2 2 2 2" xfId="3315"/>
    <cellStyle name="Note 3 8 2 2 3" xfId="1072"/>
    <cellStyle name="Note 3 8 2 2 3 2" xfId="3316"/>
    <cellStyle name="Note 3 8 2 3" xfId="1073"/>
    <cellStyle name="Note 3 8 2 3 2" xfId="1074"/>
    <cellStyle name="Note 3 8 2 3 2 2" xfId="3317"/>
    <cellStyle name="Note 3 8 2 4" xfId="1075"/>
    <cellStyle name="Note 3 8 2 4 2" xfId="3318"/>
    <cellStyle name="Note 3 8 2 4 2 2" xfId="5281"/>
    <cellStyle name="Note 3 8 2 4 3" xfId="4500"/>
    <cellStyle name="Note 3 8 2 5" xfId="3319"/>
    <cellStyle name="Note 3 8 2 5 2" xfId="5282"/>
    <cellStyle name="Note 3 8 2 6" xfId="3320"/>
    <cellStyle name="Note 3 8 2 6 2" xfId="5283"/>
    <cellStyle name="Note 3 8 2 7" xfId="3321"/>
    <cellStyle name="Note 3 8 2 7 2" xfId="5284"/>
    <cellStyle name="Note 3 8 2 8" xfId="4499"/>
    <cellStyle name="Note 3 8 3" xfId="1076"/>
    <cellStyle name="Note 3 8 3 2" xfId="1077"/>
    <cellStyle name="Note 3 8 3 2 2" xfId="1078"/>
    <cellStyle name="Note 3 8 3 2 2 2" xfId="3322"/>
    <cellStyle name="Note 3 8 3 3" xfId="1079"/>
    <cellStyle name="Note 3 8 3 3 2" xfId="3323"/>
    <cellStyle name="Note 3 8 3 3 2 2" xfId="5285"/>
    <cellStyle name="Note 3 8 3 3 3" xfId="4502"/>
    <cellStyle name="Note 3 8 3 4" xfId="3324"/>
    <cellStyle name="Note 3 8 3 4 2" xfId="5286"/>
    <cellStyle name="Note 3 8 3 5" xfId="3325"/>
    <cellStyle name="Note 3 8 3 5 2" xfId="5287"/>
    <cellStyle name="Note 3 8 3 6" xfId="3326"/>
    <cellStyle name="Note 3 8 3 6 2" xfId="5288"/>
    <cellStyle name="Note 3 8 3 7" xfId="4501"/>
    <cellStyle name="Note 3 8 4" xfId="1080"/>
    <cellStyle name="Note 3 8 4 2" xfId="1081"/>
    <cellStyle name="Note 3 8 4 2 2" xfId="3327"/>
    <cellStyle name="Note 3 8 5" xfId="1082"/>
    <cellStyle name="Note 3 8 5 2" xfId="3328"/>
    <cellStyle name="Note 3 8 5 2 2" xfId="5289"/>
    <cellStyle name="Note 3 8 5 3" xfId="3329"/>
    <cellStyle name="Note 3 8 5 3 2" xfId="5290"/>
    <cellStyle name="Note 3 8 5 4" xfId="3330"/>
    <cellStyle name="Note 3 8 5 4 2" xfId="5291"/>
    <cellStyle name="Note 3 8 5 5" xfId="4503"/>
    <cellStyle name="Note 3 8 6" xfId="3331"/>
    <cellStyle name="Note 3 8 6 2" xfId="5292"/>
    <cellStyle name="Note 3 8 7" xfId="3332"/>
    <cellStyle name="Note 3 8 7 2" xfId="5293"/>
    <cellStyle name="Note 3 8 8" xfId="3333"/>
    <cellStyle name="Note 3 8 8 2" xfId="5294"/>
    <cellStyle name="Note 3 8 9" xfId="4498"/>
    <cellStyle name="Note 3 9" xfId="5196"/>
    <cellStyle name="Note 4" xfId="3334"/>
    <cellStyle name="Note 4 2" xfId="1083"/>
    <cellStyle name="Note 4 2 2" xfId="1084"/>
    <cellStyle name="Note 4 2 2 2" xfId="1085"/>
    <cellStyle name="Note 4 2 2 2 2" xfId="1086"/>
    <cellStyle name="Note 4 2 2 2 2 2" xfId="1087"/>
    <cellStyle name="Note 4 2 2 2 2 2 2" xfId="3335"/>
    <cellStyle name="Note 4 2 2 2 3" xfId="1088"/>
    <cellStyle name="Note 4 2 2 2 3 2" xfId="3336"/>
    <cellStyle name="Note 4 2 2 3" xfId="1089"/>
    <cellStyle name="Note 4 2 2 3 2" xfId="1090"/>
    <cellStyle name="Note 4 2 2 3 2 2" xfId="3337"/>
    <cellStyle name="Note 4 2 2 4" xfId="1091"/>
    <cellStyle name="Note 4 2 2 4 2" xfId="3338"/>
    <cellStyle name="Note 4 2 2 4 2 2" xfId="5296"/>
    <cellStyle name="Note 4 2 2 4 3" xfId="4506"/>
    <cellStyle name="Note 4 2 2 5" xfId="3339"/>
    <cellStyle name="Note 4 2 2 5 2" xfId="5297"/>
    <cellStyle name="Note 4 2 2 6" xfId="3340"/>
    <cellStyle name="Note 4 2 2 6 2" xfId="5298"/>
    <cellStyle name="Note 4 2 2 7" xfId="3341"/>
    <cellStyle name="Note 4 2 2 7 2" xfId="5299"/>
    <cellStyle name="Note 4 2 2 8" xfId="4505"/>
    <cellStyle name="Note 4 2 3" xfId="1092"/>
    <cellStyle name="Note 4 2 3 2" xfId="1093"/>
    <cellStyle name="Note 4 2 3 2 2" xfId="1094"/>
    <cellStyle name="Note 4 2 3 2 2 2" xfId="3342"/>
    <cellStyle name="Note 4 2 3 3" xfId="1095"/>
    <cellStyle name="Note 4 2 3 3 2" xfId="3343"/>
    <cellStyle name="Note 4 2 3 3 2 2" xfId="5300"/>
    <cellStyle name="Note 4 2 3 3 3" xfId="4508"/>
    <cellStyle name="Note 4 2 3 4" xfId="3344"/>
    <cellStyle name="Note 4 2 3 4 2" xfId="5301"/>
    <cellStyle name="Note 4 2 3 5" xfId="3345"/>
    <cellStyle name="Note 4 2 3 5 2" xfId="5302"/>
    <cellStyle name="Note 4 2 3 6" xfId="3346"/>
    <cellStyle name="Note 4 2 3 6 2" xfId="5303"/>
    <cellStyle name="Note 4 2 3 7" xfId="4507"/>
    <cellStyle name="Note 4 2 4" xfId="1096"/>
    <cellStyle name="Note 4 2 4 2" xfId="1097"/>
    <cellStyle name="Note 4 2 4 2 2" xfId="3347"/>
    <cellStyle name="Note 4 2 5" xfId="1098"/>
    <cellStyle name="Note 4 2 5 2" xfId="3348"/>
    <cellStyle name="Note 4 2 5 2 2" xfId="5304"/>
    <cellStyle name="Note 4 2 5 3" xfId="3349"/>
    <cellStyle name="Note 4 2 5 3 2" xfId="5305"/>
    <cellStyle name="Note 4 2 5 4" xfId="3350"/>
    <cellStyle name="Note 4 2 5 4 2" xfId="5306"/>
    <cellStyle name="Note 4 2 5 5" xfId="4509"/>
    <cellStyle name="Note 4 2 6" xfId="3351"/>
    <cellStyle name="Note 4 2 6 2" xfId="5307"/>
    <cellStyle name="Note 4 2 7" xfId="3352"/>
    <cellStyle name="Note 4 2 7 2" xfId="5308"/>
    <cellStyle name="Note 4 2 8" xfId="3353"/>
    <cellStyle name="Note 4 2 8 2" xfId="5309"/>
    <cellStyle name="Note 4 2 9" xfId="4504"/>
    <cellStyle name="Note 4 3" xfId="1099"/>
    <cellStyle name="Note 4 3 2" xfId="1100"/>
    <cellStyle name="Note 4 3 2 2" xfId="1101"/>
    <cellStyle name="Note 4 3 2 2 2" xfId="1102"/>
    <cellStyle name="Note 4 3 2 2 2 2" xfId="1103"/>
    <cellStyle name="Note 4 3 2 2 2 2 2" xfId="3354"/>
    <cellStyle name="Note 4 3 2 2 3" xfId="1104"/>
    <cellStyle name="Note 4 3 2 2 3 2" xfId="3355"/>
    <cellStyle name="Note 4 3 2 3" xfId="1105"/>
    <cellStyle name="Note 4 3 2 3 2" xfId="1106"/>
    <cellStyle name="Note 4 3 2 3 2 2" xfId="3356"/>
    <cellStyle name="Note 4 3 2 4" xfId="1107"/>
    <cellStyle name="Note 4 3 2 4 2" xfId="3357"/>
    <cellStyle name="Note 4 3 2 4 2 2" xfId="5310"/>
    <cellStyle name="Note 4 3 2 4 3" xfId="4512"/>
    <cellStyle name="Note 4 3 2 5" xfId="3358"/>
    <cellStyle name="Note 4 3 2 5 2" xfId="5311"/>
    <cellStyle name="Note 4 3 2 6" xfId="3359"/>
    <cellStyle name="Note 4 3 2 6 2" xfId="5312"/>
    <cellStyle name="Note 4 3 2 7" xfId="3360"/>
    <cellStyle name="Note 4 3 2 7 2" xfId="5313"/>
    <cellStyle name="Note 4 3 2 8" xfId="4511"/>
    <cellStyle name="Note 4 3 3" xfId="1108"/>
    <cellStyle name="Note 4 3 3 2" xfId="1109"/>
    <cellStyle name="Note 4 3 3 2 2" xfId="1110"/>
    <cellStyle name="Note 4 3 3 2 2 2" xfId="3361"/>
    <cellStyle name="Note 4 3 3 3" xfId="1111"/>
    <cellStyle name="Note 4 3 3 3 2" xfId="3362"/>
    <cellStyle name="Note 4 3 3 3 2 2" xfId="5314"/>
    <cellStyle name="Note 4 3 3 3 3" xfId="4514"/>
    <cellStyle name="Note 4 3 3 4" xfId="3363"/>
    <cellStyle name="Note 4 3 3 4 2" xfId="5315"/>
    <cellStyle name="Note 4 3 3 5" xfId="3364"/>
    <cellStyle name="Note 4 3 3 5 2" xfId="5316"/>
    <cellStyle name="Note 4 3 3 6" xfId="3365"/>
    <cellStyle name="Note 4 3 3 6 2" xfId="5317"/>
    <cellStyle name="Note 4 3 3 7" xfId="4513"/>
    <cellStyle name="Note 4 3 4" xfId="1112"/>
    <cellStyle name="Note 4 3 4 2" xfId="1113"/>
    <cellStyle name="Note 4 3 4 2 2" xfId="3366"/>
    <cellStyle name="Note 4 3 5" xfId="1114"/>
    <cellStyle name="Note 4 3 5 2" xfId="3367"/>
    <cellStyle name="Note 4 3 5 2 2" xfId="5318"/>
    <cellStyle name="Note 4 3 5 3" xfId="3368"/>
    <cellStyle name="Note 4 3 5 3 2" xfId="5319"/>
    <cellStyle name="Note 4 3 5 4" xfId="3369"/>
    <cellStyle name="Note 4 3 5 4 2" xfId="5320"/>
    <cellStyle name="Note 4 3 5 5" xfId="4515"/>
    <cellStyle name="Note 4 3 6" xfId="3370"/>
    <cellStyle name="Note 4 3 6 2" xfId="5321"/>
    <cellStyle name="Note 4 3 7" xfId="3371"/>
    <cellStyle name="Note 4 3 7 2" xfId="5322"/>
    <cellStyle name="Note 4 3 8" xfId="3372"/>
    <cellStyle name="Note 4 3 8 2" xfId="5323"/>
    <cellStyle name="Note 4 3 9" xfId="4510"/>
    <cellStyle name="Note 4 4" xfId="1115"/>
    <cellStyle name="Note 4 4 2" xfId="1116"/>
    <cellStyle name="Note 4 4 2 2" xfId="1117"/>
    <cellStyle name="Note 4 4 2 2 2" xfId="1118"/>
    <cellStyle name="Note 4 4 2 2 2 2" xfId="1119"/>
    <cellStyle name="Note 4 4 2 2 2 2 2" xfId="3373"/>
    <cellStyle name="Note 4 4 2 2 3" xfId="1120"/>
    <cellStyle name="Note 4 4 2 2 3 2" xfId="3374"/>
    <cellStyle name="Note 4 4 2 3" xfId="1121"/>
    <cellStyle name="Note 4 4 2 3 2" xfId="1122"/>
    <cellStyle name="Note 4 4 2 3 2 2" xfId="3375"/>
    <cellStyle name="Note 4 4 2 4" xfId="1123"/>
    <cellStyle name="Note 4 4 2 4 2" xfId="3376"/>
    <cellStyle name="Note 4 4 2 4 2 2" xfId="5324"/>
    <cellStyle name="Note 4 4 2 4 3" xfId="4518"/>
    <cellStyle name="Note 4 4 2 5" xfId="3377"/>
    <cellStyle name="Note 4 4 2 5 2" xfId="5325"/>
    <cellStyle name="Note 4 4 2 6" xfId="3378"/>
    <cellStyle name="Note 4 4 2 6 2" xfId="5326"/>
    <cellStyle name="Note 4 4 2 7" xfId="3379"/>
    <cellStyle name="Note 4 4 2 7 2" xfId="5327"/>
    <cellStyle name="Note 4 4 2 8" xfId="4517"/>
    <cellStyle name="Note 4 4 3" xfId="1124"/>
    <cellStyle name="Note 4 4 3 2" xfId="1125"/>
    <cellStyle name="Note 4 4 3 2 2" xfId="1126"/>
    <cellStyle name="Note 4 4 3 2 2 2" xfId="3380"/>
    <cellStyle name="Note 4 4 3 3" xfId="1127"/>
    <cellStyle name="Note 4 4 3 3 2" xfId="3381"/>
    <cellStyle name="Note 4 4 3 3 2 2" xfId="5328"/>
    <cellStyle name="Note 4 4 3 3 3" xfId="4520"/>
    <cellStyle name="Note 4 4 3 4" xfId="3382"/>
    <cellStyle name="Note 4 4 3 4 2" xfId="5329"/>
    <cellStyle name="Note 4 4 3 5" xfId="3383"/>
    <cellStyle name="Note 4 4 3 5 2" xfId="5330"/>
    <cellStyle name="Note 4 4 3 6" xfId="3384"/>
    <cellStyle name="Note 4 4 3 6 2" xfId="5331"/>
    <cellStyle name="Note 4 4 3 7" xfId="4519"/>
    <cellStyle name="Note 4 4 4" xfId="1128"/>
    <cellStyle name="Note 4 4 4 2" xfId="1129"/>
    <cellStyle name="Note 4 4 4 2 2" xfId="3385"/>
    <cellStyle name="Note 4 4 5" xfId="1130"/>
    <cellStyle name="Note 4 4 5 2" xfId="3386"/>
    <cellStyle name="Note 4 4 5 2 2" xfId="5332"/>
    <cellStyle name="Note 4 4 5 3" xfId="3387"/>
    <cellStyle name="Note 4 4 5 3 2" xfId="5333"/>
    <cellStyle name="Note 4 4 5 4" xfId="3388"/>
    <cellStyle name="Note 4 4 5 4 2" xfId="5334"/>
    <cellStyle name="Note 4 4 5 5" xfId="4521"/>
    <cellStyle name="Note 4 4 6" xfId="3389"/>
    <cellStyle name="Note 4 4 6 2" xfId="5335"/>
    <cellStyle name="Note 4 4 7" xfId="3390"/>
    <cellStyle name="Note 4 4 7 2" xfId="5336"/>
    <cellStyle name="Note 4 4 8" xfId="3391"/>
    <cellStyle name="Note 4 4 8 2" xfId="5337"/>
    <cellStyle name="Note 4 4 9" xfId="4516"/>
    <cellStyle name="Note 4 5" xfId="1131"/>
    <cellStyle name="Note 4 5 2" xfId="1132"/>
    <cellStyle name="Note 4 5 2 2" xfId="1133"/>
    <cellStyle name="Note 4 5 2 2 2" xfId="1134"/>
    <cellStyle name="Note 4 5 2 2 2 2" xfId="1135"/>
    <cellStyle name="Note 4 5 2 2 2 2 2" xfId="3392"/>
    <cellStyle name="Note 4 5 2 2 3" xfId="1136"/>
    <cellStyle name="Note 4 5 2 2 3 2" xfId="3393"/>
    <cellStyle name="Note 4 5 2 3" xfId="1137"/>
    <cellStyle name="Note 4 5 2 3 2" xfId="1138"/>
    <cellStyle name="Note 4 5 2 3 2 2" xfId="3394"/>
    <cellStyle name="Note 4 5 2 4" xfId="1139"/>
    <cellStyle name="Note 4 5 2 4 2" xfId="3395"/>
    <cellStyle name="Note 4 5 2 4 2 2" xfId="5338"/>
    <cellStyle name="Note 4 5 2 4 3" xfId="4524"/>
    <cellStyle name="Note 4 5 2 5" xfId="3396"/>
    <cellStyle name="Note 4 5 2 5 2" xfId="5339"/>
    <cellStyle name="Note 4 5 2 6" xfId="3397"/>
    <cellStyle name="Note 4 5 2 6 2" xfId="5340"/>
    <cellStyle name="Note 4 5 2 7" xfId="3398"/>
    <cellStyle name="Note 4 5 2 7 2" xfId="5341"/>
    <cellStyle name="Note 4 5 2 8" xfId="4523"/>
    <cellStyle name="Note 4 5 3" xfId="1140"/>
    <cellStyle name="Note 4 5 3 2" xfId="1141"/>
    <cellStyle name="Note 4 5 3 2 2" xfId="1142"/>
    <cellStyle name="Note 4 5 3 2 2 2" xfId="3399"/>
    <cellStyle name="Note 4 5 3 3" xfId="1143"/>
    <cellStyle name="Note 4 5 3 3 2" xfId="3400"/>
    <cellStyle name="Note 4 5 3 3 2 2" xfId="5342"/>
    <cellStyle name="Note 4 5 3 3 3" xfId="4526"/>
    <cellStyle name="Note 4 5 3 4" xfId="3401"/>
    <cellStyle name="Note 4 5 3 4 2" xfId="5343"/>
    <cellStyle name="Note 4 5 3 5" xfId="3402"/>
    <cellStyle name="Note 4 5 3 5 2" xfId="5344"/>
    <cellStyle name="Note 4 5 3 6" xfId="3403"/>
    <cellStyle name="Note 4 5 3 6 2" xfId="5345"/>
    <cellStyle name="Note 4 5 3 7" xfId="4525"/>
    <cellStyle name="Note 4 5 4" xfId="1144"/>
    <cellStyle name="Note 4 5 4 2" xfId="1145"/>
    <cellStyle name="Note 4 5 4 2 2" xfId="3404"/>
    <cellStyle name="Note 4 5 5" xfId="1146"/>
    <cellStyle name="Note 4 5 5 2" xfId="3405"/>
    <cellStyle name="Note 4 5 5 2 2" xfId="5346"/>
    <cellStyle name="Note 4 5 5 3" xfId="3406"/>
    <cellStyle name="Note 4 5 5 3 2" xfId="5347"/>
    <cellStyle name="Note 4 5 5 4" xfId="3407"/>
    <cellStyle name="Note 4 5 5 4 2" xfId="5348"/>
    <cellStyle name="Note 4 5 5 5" xfId="4527"/>
    <cellStyle name="Note 4 5 6" xfId="3408"/>
    <cellStyle name="Note 4 5 6 2" xfId="5349"/>
    <cellStyle name="Note 4 5 7" xfId="3409"/>
    <cellStyle name="Note 4 5 7 2" xfId="5350"/>
    <cellStyle name="Note 4 5 8" xfId="3410"/>
    <cellStyle name="Note 4 5 8 2" xfId="5351"/>
    <cellStyle name="Note 4 5 9" xfId="4522"/>
    <cellStyle name="Note 4 6" xfId="1147"/>
    <cellStyle name="Note 4 6 2" xfId="1148"/>
    <cellStyle name="Note 4 6 2 2" xfId="1149"/>
    <cellStyle name="Note 4 6 2 2 2" xfId="1150"/>
    <cellStyle name="Note 4 6 2 2 2 2" xfId="1151"/>
    <cellStyle name="Note 4 6 2 2 2 2 2" xfId="3411"/>
    <cellStyle name="Note 4 6 2 2 3" xfId="1152"/>
    <cellStyle name="Note 4 6 2 2 3 2" xfId="3412"/>
    <cellStyle name="Note 4 6 2 3" xfId="1153"/>
    <cellStyle name="Note 4 6 2 3 2" xfId="1154"/>
    <cellStyle name="Note 4 6 2 3 2 2" xfId="3413"/>
    <cellStyle name="Note 4 6 2 4" xfId="1155"/>
    <cellStyle name="Note 4 6 2 4 2" xfId="3414"/>
    <cellStyle name="Note 4 6 2 4 2 2" xfId="5352"/>
    <cellStyle name="Note 4 6 2 4 3" xfId="4530"/>
    <cellStyle name="Note 4 6 2 5" xfId="3415"/>
    <cellStyle name="Note 4 6 2 5 2" xfId="5353"/>
    <cellStyle name="Note 4 6 2 6" xfId="3416"/>
    <cellStyle name="Note 4 6 2 6 2" xfId="5354"/>
    <cellStyle name="Note 4 6 2 7" xfId="3417"/>
    <cellStyle name="Note 4 6 2 7 2" xfId="5355"/>
    <cellStyle name="Note 4 6 2 8" xfId="4529"/>
    <cellStyle name="Note 4 6 3" xfId="1156"/>
    <cellStyle name="Note 4 6 3 2" xfId="1157"/>
    <cellStyle name="Note 4 6 3 2 2" xfId="1158"/>
    <cellStyle name="Note 4 6 3 2 2 2" xfId="3418"/>
    <cellStyle name="Note 4 6 3 3" xfId="1159"/>
    <cellStyle name="Note 4 6 3 3 2" xfId="3419"/>
    <cellStyle name="Note 4 6 3 3 2 2" xfId="5356"/>
    <cellStyle name="Note 4 6 3 3 3" xfId="4532"/>
    <cellStyle name="Note 4 6 3 4" xfId="3420"/>
    <cellStyle name="Note 4 6 3 4 2" xfId="5357"/>
    <cellStyle name="Note 4 6 3 5" xfId="3421"/>
    <cellStyle name="Note 4 6 3 5 2" xfId="5358"/>
    <cellStyle name="Note 4 6 3 6" xfId="3422"/>
    <cellStyle name="Note 4 6 3 6 2" xfId="5359"/>
    <cellStyle name="Note 4 6 3 7" xfId="4531"/>
    <cellStyle name="Note 4 6 4" xfId="1160"/>
    <cellStyle name="Note 4 6 4 2" xfId="1161"/>
    <cellStyle name="Note 4 6 4 2 2" xfId="3423"/>
    <cellStyle name="Note 4 6 5" xfId="1162"/>
    <cellStyle name="Note 4 6 5 2" xfId="3424"/>
    <cellStyle name="Note 4 6 5 2 2" xfId="5360"/>
    <cellStyle name="Note 4 6 5 3" xfId="3425"/>
    <cellStyle name="Note 4 6 5 3 2" xfId="5361"/>
    <cellStyle name="Note 4 6 5 4" xfId="3426"/>
    <cellStyle name="Note 4 6 5 4 2" xfId="5362"/>
    <cellStyle name="Note 4 6 5 5" xfId="4533"/>
    <cellStyle name="Note 4 6 6" xfId="3427"/>
    <cellStyle name="Note 4 6 6 2" xfId="5363"/>
    <cellStyle name="Note 4 6 7" xfId="3428"/>
    <cellStyle name="Note 4 6 7 2" xfId="5364"/>
    <cellStyle name="Note 4 6 8" xfId="3429"/>
    <cellStyle name="Note 4 6 8 2" xfId="5365"/>
    <cellStyle name="Note 4 6 9" xfId="4528"/>
    <cellStyle name="Note 4 7" xfId="1163"/>
    <cellStyle name="Note 4 7 2" xfId="1164"/>
    <cellStyle name="Note 4 7 2 2" xfId="1165"/>
    <cellStyle name="Note 4 7 2 2 2" xfId="1166"/>
    <cellStyle name="Note 4 7 2 2 2 2" xfId="1167"/>
    <cellStyle name="Note 4 7 2 2 2 2 2" xfId="3430"/>
    <cellStyle name="Note 4 7 2 2 3" xfId="1168"/>
    <cellStyle name="Note 4 7 2 2 3 2" xfId="3431"/>
    <cellStyle name="Note 4 7 2 3" xfId="1169"/>
    <cellStyle name="Note 4 7 2 3 2" xfId="1170"/>
    <cellStyle name="Note 4 7 2 3 2 2" xfId="3432"/>
    <cellStyle name="Note 4 7 2 4" xfId="1171"/>
    <cellStyle name="Note 4 7 2 4 2" xfId="3433"/>
    <cellStyle name="Note 4 7 2 4 2 2" xfId="5366"/>
    <cellStyle name="Note 4 7 2 4 3" xfId="4536"/>
    <cellStyle name="Note 4 7 2 5" xfId="3434"/>
    <cellStyle name="Note 4 7 2 5 2" xfId="5367"/>
    <cellStyle name="Note 4 7 2 6" xfId="3435"/>
    <cellStyle name="Note 4 7 2 6 2" xfId="5368"/>
    <cellStyle name="Note 4 7 2 7" xfId="3436"/>
    <cellStyle name="Note 4 7 2 7 2" xfId="5369"/>
    <cellStyle name="Note 4 7 2 8" xfId="4535"/>
    <cellStyle name="Note 4 7 3" xfId="1172"/>
    <cellStyle name="Note 4 7 3 2" xfId="1173"/>
    <cellStyle name="Note 4 7 3 2 2" xfId="1174"/>
    <cellStyle name="Note 4 7 3 2 2 2" xfId="3437"/>
    <cellStyle name="Note 4 7 3 3" xfId="1175"/>
    <cellStyle name="Note 4 7 3 3 2" xfId="3438"/>
    <cellStyle name="Note 4 7 3 3 2 2" xfId="5370"/>
    <cellStyle name="Note 4 7 3 3 3" xfId="4538"/>
    <cellStyle name="Note 4 7 3 4" xfId="3439"/>
    <cellStyle name="Note 4 7 3 4 2" xfId="5371"/>
    <cellStyle name="Note 4 7 3 5" xfId="3440"/>
    <cellStyle name="Note 4 7 3 5 2" xfId="5372"/>
    <cellStyle name="Note 4 7 3 6" xfId="3441"/>
    <cellStyle name="Note 4 7 3 6 2" xfId="5373"/>
    <cellStyle name="Note 4 7 3 7" xfId="4537"/>
    <cellStyle name="Note 4 7 4" xfId="1176"/>
    <cellStyle name="Note 4 7 4 2" xfId="1177"/>
    <cellStyle name="Note 4 7 4 2 2" xfId="3442"/>
    <cellStyle name="Note 4 7 5" xfId="1178"/>
    <cellStyle name="Note 4 7 5 2" xfId="3443"/>
    <cellStyle name="Note 4 7 5 2 2" xfId="5374"/>
    <cellStyle name="Note 4 7 5 3" xfId="3444"/>
    <cellStyle name="Note 4 7 5 3 2" xfId="5375"/>
    <cellStyle name="Note 4 7 5 4" xfId="3445"/>
    <cellStyle name="Note 4 7 5 4 2" xfId="5376"/>
    <cellStyle name="Note 4 7 5 5" xfId="4539"/>
    <cellStyle name="Note 4 7 6" xfId="3446"/>
    <cellStyle name="Note 4 7 6 2" xfId="5377"/>
    <cellStyle name="Note 4 7 7" xfId="3447"/>
    <cellStyle name="Note 4 7 7 2" xfId="5378"/>
    <cellStyle name="Note 4 7 8" xfId="3448"/>
    <cellStyle name="Note 4 7 8 2" xfId="5379"/>
    <cellStyle name="Note 4 7 9" xfId="4534"/>
    <cellStyle name="Note 4 8" xfId="1179"/>
    <cellStyle name="Note 4 8 2" xfId="1180"/>
    <cellStyle name="Note 4 8 2 2" xfId="1181"/>
    <cellStyle name="Note 4 8 2 2 2" xfId="1182"/>
    <cellStyle name="Note 4 8 2 2 2 2" xfId="1183"/>
    <cellStyle name="Note 4 8 2 2 2 2 2" xfId="3449"/>
    <cellStyle name="Note 4 8 2 2 3" xfId="1184"/>
    <cellStyle name="Note 4 8 2 2 3 2" xfId="3450"/>
    <cellStyle name="Note 4 8 2 3" xfId="1185"/>
    <cellStyle name="Note 4 8 2 3 2" xfId="1186"/>
    <cellStyle name="Note 4 8 2 3 2 2" xfId="3451"/>
    <cellStyle name="Note 4 8 2 4" xfId="1187"/>
    <cellStyle name="Note 4 8 2 4 2" xfId="3452"/>
    <cellStyle name="Note 4 8 2 4 2 2" xfId="5380"/>
    <cellStyle name="Note 4 8 2 4 3" xfId="4542"/>
    <cellStyle name="Note 4 8 2 5" xfId="3453"/>
    <cellStyle name="Note 4 8 2 5 2" xfId="5381"/>
    <cellStyle name="Note 4 8 2 6" xfId="3454"/>
    <cellStyle name="Note 4 8 2 6 2" xfId="5382"/>
    <cellStyle name="Note 4 8 2 7" xfId="3455"/>
    <cellStyle name="Note 4 8 2 7 2" xfId="5383"/>
    <cellStyle name="Note 4 8 2 8" xfId="4541"/>
    <cellStyle name="Note 4 8 3" xfId="1188"/>
    <cellStyle name="Note 4 8 3 2" xfId="1189"/>
    <cellStyle name="Note 4 8 3 2 2" xfId="1190"/>
    <cellStyle name="Note 4 8 3 2 2 2" xfId="3456"/>
    <cellStyle name="Note 4 8 3 3" xfId="1191"/>
    <cellStyle name="Note 4 8 3 3 2" xfId="3457"/>
    <cellStyle name="Note 4 8 3 3 2 2" xfId="5384"/>
    <cellStyle name="Note 4 8 3 3 3" xfId="4544"/>
    <cellStyle name="Note 4 8 3 4" xfId="3458"/>
    <cellStyle name="Note 4 8 3 4 2" xfId="5385"/>
    <cellStyle name="Note 4 8 3 5" xfId="3459"/>
    <cellStyle name="Note 4 8 3 5 2" xfId="5386"/>
    <cellStyle name="Note 4 8 3 6" xfId="3460"/>
    <cellStyle name="Note 4 8 3 6 2" xfId="5387"/>
    <cellStyle name="Note 4 8 3 7" xfId="4543"/>
    <cellStyle name="Note 4 8 4" xfId="1192"/>
    <cellStyle name="Note 4 8 4 2" xfId="1193"/>
    <cellStyle name="Note 4 8 4 2 2" xfId="3461"/>
    <cellStyle name="Note 4 8 5" xfId="1194"/>
    <cellStyle name="Note 4 8 5 2" xfId="3462"/>
    <cellStyle name="Note 4 8 5 2 2" xfId="5388"/>
    <cellStyle name="Note 4 8 5 3" xfId="3463"/>
    <cellStyle name="Note 4 8 5 3 2" xfId="5389"/>
    <cellStyle name="Note 4 8 5 4" xfId="3464"/>
    <cellStyle name="Note 4 8 5 4 2" xfId="5390"/>
    <cellStyle name="Note 4 8 5 5" xfId="4545"/>
    <cellStyle name="Note 4 8 6" xfId="3465"/>
    <cellStyle name="Note 4 8 6 2" xfId="5391"/>
    <cellStyle name="Note 4 8 7" xfId="3466"/>
    <cellStyle name="Note 4 8 7 2" xfId="5392"/>
    <cellStyle name="Note 4 8 8" xfId="3467"/>
    <cellStyle name="Note 4 8 8 2" xfId="5393"/>
    <cellStyle name="Note 4 8 9" xfId="4540"/>
    <cellStyle name="Note 4 9" xfId="5295"/>
    <cellStyle name="Note 5" xfId="3468"/>
    <cellStyle name="Note 5 2" xfId="1195"/>
    <cellStyle name="Note 5 2 2" xfId="1196"/>
    <cellStyle name="Note 5 2 2 2" xfId="1197"/>
    <cellStyle name="Note 5 2 2 2 2" xfId="1198"/>
    <cellStyle name="Note 5 2 2 2 2 2" xfId="1199"/>
    <cellStyle name="Note 5 2 2 2 2 2 2" xfId="3469"/>
    <cellStyle name="Note 5 2 2 2 3" xfId="1200"/>
    <cellStyle name="Note 5 2 2 2 3 2" xfId="3470"/>
    <cellStyle name="Note 5 2 2 3" xfId="1201"/>
    <cellStyle name="Note 5 2 2 3 2" xfId="1202"/>
    <cellStyle name="Note 5 2 2 3 2 2" xfId="3471"/>
    <cellStyle name="Note 5 2 2 4" xfId="1203"/>
    <cellStyle name="Note 5 2 2 4 2" xfId="3472"/>
    <cellStyle name="Note 5 2 2 4 2 2" xfId="5395"/>
    <cellStyle name="Note 5 2 2 4 3" xfId="4548"/>
    <cellStyle name="Note 5 2 2 5" xfId="3473"/>
    <cellStyle name="Note 5 2 2 5 2" xfId="5396"/>
    <cellStyle name="Note 5 2 2 6" xfId="3474"/>
    <cellStyle name="Note 5 2 2 6 2" xfId="5397"/>
    <cellStyle name="Note 5 2 2 7" xfId="3475"/>
    <cellStyle name="Note 5 2 2 7 2" xfId="5398"/>
    <cellStyle name="Note 5 2 2 8" xfId="4547"/>
    <cellStyle name="Note 5 2 3" xfId="1204"/>
    <cellStyle name="Note 5 2 3 2" xfId="1205"/>
    <cellStyle name="Note 5 2 3 2 2" xfId="1206"/>
    <cellStyle name="Note 5 2 3 2 2 2" xfId="3476"/>
    <cellStyle name="Note 5 2 3 3" xfId="1207"/>
    <cellStyle name="Note 5 2 3 3 2" xfId="3477"/>
    <cellStyle name="Note 5 2 3 3 2 2" xfId="5399"/>
    <cellStyle name="Note 5 2 3 3 3" xfId="4550"/>
    <cellStyle name="Note 5 2 3 4" xfId="3478"/>
    <cellStyle name="Note 5 2 3 4 2" xfId="5400"/>
    <cellStyle name="Note 5 2 3 5" xfId="3479"/>
    <cellStyle name="Note 5 2 3 5 2" xfId="5401"/>
    <cellStyle name="Note 5 2 3 6" xfId="3480"/>
    <cellStyle name="Note 5 2 3 6 2" xfId="5402"/>
    <cellStyle name="Note 5 2 3 7" xfId="4549"/>
    <cellStyle name="Note 5 2 4" xfId="1208"/>
    <cellStyle name="Note 5 2 4 2" xfId="1209"/>
    <cellStyle name="Note 5 2 4 2 2" xfId="3481"/>
    <cellStyle name="Note 5 2 5" xfId="1210"/>
    <cellStyle name="Note 5 2 5 2" xfId="3482"/>
    <cellStyle name="Note 5 2 5 2 2" xfId="5403"/>
    <cellStyle name="Note 5 2 5 3" xfId="3483"/>
    <cellStyle name="Note 5 2 5 3 2" xfId="5404"/>
    <cellStyle name="Note 5 2 5 4" xfId="3484"/>
    <cellStyle name="Note 5 2 5 4 2" xfId="5405"/>
    <cellStyle name="Note 5 2 5 5" xfId="4551"/>
    <cellStyle name="Note 5 2 6" xfId="3485"/>
    <cellStyle name="Note 5 2 6 2" xfId="5406"/>
    <cellStyle name="Note 5 2 7" xfId="3486"/>
    <cellStyle name="Note 5 2 7 2" xfId="5407"/>
    <cellStyle name="Note 5 2 8" xfId="3487"/>
    <cellStyle name="Note 5 2 8 2" xfId="5408"/>
    <cellStyle name="Note 5 2 9" xfId="4546"/>
    <cellStyle name="Note 5 3" xfId="1211"/>
    <cellStyle name="Note 5 3 2" xfId="1212"/>
    <cellStyle name="Note 5 3 2 2" xfId="1213"/>
    <cellStyle name="Note 5 3 2 2 2" xfId="1214"/>
    <cellStyle name="Note 5 3 2 2 2 2" xfId="1215"/>
    <cellStyle name="Note 5 3 2 2 2 2 2" xfId="3488"/>
    <cellStyle name="Note 5 3 2 2 3" xfId="1216"/>
    <cellStyle name="Note 5 3 2 2 3 2" xfId="3489"/>
    <cellStyle name="Note 5 3 2 3" xfId="1217"/>
    <cellStyle name="Note 5 3 2 3 2" xfId="1218"/>
    <cellStyle name="Note 5 3 2 3 2 2" xfId="3490"/>
    <cellStyle name="Note 5 3 2 4" xfId="1219"/>
    <cellStyle name="Note 5 3 2 4 2" xfId="3491"/>
    <cellStyle name="Note 5 3 2 4 2 2" xfId="5409"/>
    <cellStyle name="Note 5 3 2 4 3" xfId="4554"/>
    <cellStyle name="Note 5 3 2 5" xfId="3492"/>
    <cellStyle name="Note 5 3 2 5 2" xfId="5410"/>
    <cellStyle name="Note 5 3 2 6" xfId="3493"/>
    <cellStyle name="Note 5 3 2 6 2" xfId="5411"/>
    <cellStyle name="Note 5 3 2 7" xfId="3494"/>
    <cellStyle name="Note 5 3 2 7 2" xfId="5412"/>
    <cellStyle name="Note 5 3 2 8" xfId="4553"/>
    <cellStyle name="Note 5 3 3" xfId="1220"/>
    <cellStyle name="Note 5 3 3 2" xfId="1221"/>
    <cellStyle name="Note 5 3 3 2 2" xfId="1222"/>
    <cellStyle name="Note 5 3 3 2 2 2" xfId="3495"/>
    <cellStyle name="Note 5 3 3 3" xfId="1223"/>
    <cellStyle name="Note 5 3 3 3 2" xfId="3496"/>
    <cellStyle name="Note 5 3 3 3 2 2" xfId="5413"/>
    <cellStyle name="Note 5 3 3 3 3" xfId="4556"/>
    <cellStyle name="Note 5 3 3 4" xfId="3497"/>
    <cellStyle name="Note 5 3 3 4 2" xfId="5414"/>
    <cellStyle name="Note 5 3 3 5" xfId="3498"/>
    <cellStyle name="Note 5 3 3 5 2" xfId="5415"/>
    <cellStyle name="Note 5 3 3 6" xfId="3499"/>
    <cellStyle name="Note 5 3 3 6 2" xfId="5416"/>
    <cellStyle name="Note 5 3 3 7" xfId="4555"/>
    <cellStyle name="Note 5 3 4" xfId="1224"/>
    <cellStyle name="Note 5 3 4 2" xfId="1225"/>
    <cellStyle name="Note 5 3 4 2 2" xfId="3500"/>
    <cellStyle name="Note 5 3 5" xfId="1226"/>
    <cellStyle name="Note 5 3 5 2" xfId="3501"/>
    <cellStyle name="Note 5 3 5 2 2" xfId="5417"/>
    <cellStyle name="Note 5 3 5 3" xfId="3502"/>
    <cellStyle name="Note 5 3 5 3 2" xfId="5418"/>
    <cellStyle name="Note 5 3 5 4" xfId="3503"/>
    <cellStyle name="Note 5 3 5 4 2" xfId="5419"/>
    <cellStyle name="Note 5 3 5 5" xfId="4557"/>
    <cellStyle name="Note 5 3 6" xfId="3504"/>
    <cellStyle name="Note 5 3 6 2" xfId="5420"/>
    <cellStyle name="Note 5 3 7" xfId="3505"/>
    <cellStyle name="Note 5 3 7 2" xfId="5421"/>
    <cellStyle name="Note 5 3 8" xfId="3506"/>
    <cellStyle name="Note 5 3 8 2" xfId="5422"/>
    <cellStyle name="Note 5 3 9" xfId="4552"/>
    <cellStyle name="Note 5 4" xfId="1227"/>
    <cellStyle name="Note 5 4 2" xfId="1228"/>
    <cellStyle name="Note 5 4 2 2" xfId="1229"/>
    <cellStyle name="Note 5 4 2 2 2" xfId="1230"/>
    <cellStyle name="Note 5 4 2 2 2 2" xfId="1231"/>
    <cellStyle name="Note 5 4 2 2 2 2 2" xfId="3507"/>
    <cellStyle name="Note 5 4 2 2 3" xfId="1232"/>
    <cellStyle name="Note 5 4 2 2 3 2" xfId="3508"/>
    <cellStyle name="Note 5 4 2 3" xfId="1233"/>
    <cellStyle name="Note 5 4 2 3 2" xfId="1234"/>
    <cellStyle name="Note 5 4 2 3 2 2" xfId="3509"/>
    <cellStyle name="Note 5 4 2 4" xfId="1235"/>
    <cellStyle name="Note 5 4 2 4 2" xfId="3510"/>
    <cellStyle name="Note 5 4 2 4 2 2" xfId="5423"/>
    <cellStyle name="Note 5 4 2 4 3" xfId="4560"/>
    <cellStyle name="Note 5 4 2 5" xfId="3511"/>
    <cellStyle name="Note 5 4 2 5 2" xfId="5424"/>
    <cellStyle name="Note 5 4 2 6" xfId="3512"/>
    <cellStyle name="Note 5 4 2 6 2" xfId="5425"/>
    <cellStyle name="Note 5 4 2 7" xfId="3513"/>
    <cellStyle name="Note 5 4 2 7 2" xfId="5426"/>
    <cellStyle name="Note 5 4 2 8" xfId="4559"/>
    <cellStyle name="Note 5 4 3" xfId="1236"/>
    <cellStyle name="Note 5 4 3 2" xfId="1237"/>
    <cellStyle name="Note 5 4 3 2 2" xfId="1238"/>
    <cellStyle name="Note 5 4 3 2 2 2" xfId="3514"/>
    <cellStyle name="Note 5 4 3 3" xfId="1239"/>
    <cellStyle name="Note 5 4 3 3 2" xfId="3515"/>
    <cellStyle name="Note 5 4 3 3 2 2" xfId="5427"/>
    <cellStyle name="Note 5 4 3 3 3" xfId="4562"/>
    <cellStyle name="Note 5 4 3 4" xfId="3516"/>
    <cellStyle name="Note 5 4 3 4 2" xfId="5428"/>
    <cellStyle name="Note 5 4 3 5" xfId="3517"/>
    <cellStyle name="Note 5 4 3 5 2" xfId="5429"/>
    <cellStyle name="Note 5 4 3 6" xfId="3518"/>
    <cellStyle name="Note 5 4 3 6 2" xfId="5430"/>
    <cellStyle name="Note 5 4 3 7" xfId="4561"/>
    <cellStyle name="Note 5 4 4" xfId="1240"/>
    <cellStyle name="Note 5 4 4 2" xfId="1241"/>
    <cellStyle name="Note 5 4 4 2 2" xfId="3519"/>
    <cellStyle name="Note 5 4 5" xfId="1242"/>
    <cellStyle name="Note 5 4 5 2" xfId="3520"/>
    <cellStyle name="Note 5 4 5 2 2" xfId="5431"/>
    <cellStyle name="Note 5 4 5 3" xfId="3521"/>
    <cellStyle name="Note 5 4 5 3 2" xfId="5432"/>
    <cellStyle name="Note 5 4 5 4" xfId="3522"/>
    <cellStyle name="Note 5 4 5 4 2" xfId="5433"/>
    <cellStyle name="Note 5 4 5 5" xfId="4563"/>
    <cellStyle name="Note 5 4 6" xfId="3523"/>
    <cellStyle name="Note 5 4 6 2" xfId="5434"/>
    <cellStyle name="Note 5 4 7" xfId="3524"/>
    <cellStyle name="Note 5 4 7 2" xfId="5435"/>
    <cellStyle name="Note 5 4 8" xfId="3525"/>
    <cellStyle name="Note 5 4 8 2" xfId="5436"/>
    <cellStyle name="Note 5 4 9" xfId="4558"/>
    <cellStyle name="Note 5 5" xfId="1243"/>
    <cellStyle name="Note 5 5 2" xfId="1244"/>
    <cellStyle name="Note 5 5 2 2" xfId="1245"/>
    <cellStyle name="Note 5 5 2 2 2" xfId="1246"/>
    <cellStyle name="Note 5 5 2 2 2 2" xfId="1247"/>
    <cellStyle name="Note 5 5 2 2 2 2 2" xfId="3526"/>
    <cellStyle name="Note 5 5 2 2 3" xfId="1248"/>
    <cellStyle name="Note 5 5 2 2 3 2" xfId="3527"/>
    <cellStyle name="Note 5 5 2 3" xfId="1249"/>
    <cellStyle name="Note 5 5 2 3 2" xfId="1250"/>
    <cellStyle name="Note 5 5 2 3 2 2" xfId="3528"/>
    <cellStyle name="Note 5 5 2 4" xfId="1251"/>
    <cellStyle name="Note 5 5 2 4 2" xfId="3529"/>
    <cellStyle name="Note 5 5 2 4 2 2" xfId="5437"/>
    <cellStyle name="Note 5 5 2 4 3" xfId="4566"/>
    <cellStyle name="Note 5 5 2 5" xfId="3530"/>
    <cellStyle name="Note 5 5 2 5 2" xfId="5438"/>
    <cellStyle name="Note 5 5 2 6" xfId="3531"/>
    <cellStyle name="Note 5 5 2 6 2" xfId="5439"/>
    <cellStyle name="Note 5 5 2 7" xfId="3532"/>
    <cellStyle name="Note 5 5 2 7 2" xfId="5440"/>
    <cellStyle name="Note 5 5 2 8" xfId="4565"/>
    <cellStyle name="Note 5 5 3" xfId="1252"/>
    <cellStyle name="Note 5 5 3 2" xfId="1253"/>
    <cellStyle name="Note 5 5 3 2 2" xfId="1254"/>
    <cellStyle name="Note 5 5 3 2 2 2" xfId="3533"/>
    <cellStyle name="Note 5 5 3 3" xfId="1255"/>
    <cellStyle name="Note 5 5 3 3 2" xfId="3534"/>
    <cellStyle name="Note 5 5 3 3 2 2" xfId="5441"/>
    <cellStyle name="Note 5 5 3 3 3" xfId="4568"/>
    <cellStyle name="Note 5 5 3 4" xfId="3535"/>
    <cellStyle name="Note 5 5 3 4 2" xfId="5442"/>
    <cellStyle name="Note 5 5 3 5" xfId="3536"/>
    <cellStyle name="Note 5 5 3 5 2" xfId="5443"/>
    <cellStyle name="Note 5 5 3 6" xfId="3537"/>
    <cellStyle name="Note 5 5 3 6 2" xfId="5444"/>
    <cellStyle name="Note 5 5 3 7" xfId="4567"/>
    <cellStyle name="Note 5 5 4" xfId="1256"/>
    <cellStyle name="Note 5 5 4 2" xfId="1257"/>
    <cellStyle name="Note 5 5 4 2 2" xfId="3538"/>
    <cellStyle name="Note 5 5 5" xfId="1258"/>
    <cellStyle name="Note 5 5 5 2" xfId="3539"/>
    <cellStyle name="Note 5 5 5 2 2" xfId="5445"/>
    <cellStyle name="Note 5 5 5 3" xfId="3540"/>
    <cellStyle name="Note 5 5 5 3 2" xfId="5446"/>
    <cellStyle name="Note 5 5 5 4" xfId="3541"/>
    <cellStyle name="Note 5 5 5 4 2" xfId="5447"/>
    <cellStyle name="Note 5 5 5 5" xfId="4569"/>
    <cellStyle name="Note 5 5 6" xfId="3542"/>
    <cellStyle name="Note 5 5 6 2" xfId="5448"/>
    <cellStyle name="Note 5 5 7" xfId="3543"/>
    <cellStyle name="Note 5 5 7 2" xfId="5449"/>
    <cellStyle name="Note 5 5 8" xfId="3544"/>
    <cellStyle name="Note 5 5 8 2" xfId="5450"/>
    <cellStyle name="Note 5 5 9" xfId="4564"/>
    <cellStyle name="Note 5 6" xfId="1259"/>
    <cellStyle name="Note 5 6 2" xfId="1260"/>
    <cellStyle name="Note 5 6 2 2" xfId="1261"/>
    <cellStyle name="Note 5 6 2 2 2" xfId="1262"/>
    <cellStyle name="Note 5 6 2 2 2 2" xfId="1263"/>
    <cellStyle name="Note 5 6 2 2 2 2 2" xfId="3545"/>
    <cellStyle name="Note 5 6 2 2 3" xfId="1264"/>
    <cellStyle name="Note 5 6 2 2 3 2" xfId="3546"/>
    <cellStyle name="Note 5 6 2 3" xfId="1265"/>
    <cellStyle name="Note 5 6 2 3 2" xfId="1266"/>
    <cellStyle name="Note 5 6 2 3 2 2" xfId="3547"/>
    <cellStyle name="Note 5 6 2 4" xfId="1267"/>
    <cellStyle name="Note 5 6 2 4 2" xfId="3548"/>
    <cellStyle name="Note 5 6 2 4 2 2" xfId="5451"/>
    <cellStyle name="Note 5 6 2 4 3" xfId="4572"/>
    <cellStyle name="Note 5 6 2 5" xfId="3549"/>
    <cellStyle name="Note 5 6 2 5 2" xfId="5452"/>
    <cellStyle name="Note 5 6 2 6" xfId="3550"/>
    <cellStyle name="Note 5 6 2 6 2" xfId="5453"/>
    <cellStyle name="Note 5 6 2 7" xfId="3551"/>
    <cellStyle name="Note 5 6 2 7 2" xfId="5454"/>
    <cellStyle name="Note 5 6 2 8" xfId="4571"/>
    <cellStyle name="Note 5 6 3" xfId="1268"/>
    <cellStyle name="Note 5 6 3 2" xfId="1269"/>
    <cellStyle name="Note 5 6 3 2 2" xfId="1270"/>
    <cellStyle name="Note 5 6 3 2 2 2" xfId="3552"/>
    <cellStyle name="Note 5 6 3 3" xfId="1271"/>
    <cellStyle name="Note 5 6 3 3 2" xfId="3553"/>
    <cellStyle name="Note 5 6 3 3 2 2" xfId="5455"/>
    <cellStyle name="Note 5 6 3 3 3" xfId="4574"/>
    <cellStyle name="Note 5 6 3 4" xfId="3554"/>
    <cellStyle name="Note 5 6 3 4 2" xfId="5456"/>
    <cellStyle name="Note 5 6 3 5" xfId="3555"/>
    <cellStyle name="Note 5 6 3 5 2" xfId="5457"/>
    <cellStyle name="Note 5 6 3 6" xfId="3556"/>
    <cellStyle name="Note 5 6 3 6 2" xfId="5458"/>
    <cellStyle name="Note 5 6 3 7" xfId="4573"/>
    <cellStyle name="Note 5 6 4" xfId="1272"/>
    <cellStyle name="Note 5 6 4 2" xfId="1273"/>
    <cellStyle name="Note 5 6 4 2 2" xfId="3557"/>
    <cellStyle name="Note 5 6 5" xfId="1274"/>
    <cellStyle name="Note 5 6 5 2" xfId="3558"/>
    <cellStyle name="Note 5 6 5 2 2" xfId="5459"/>
    <cellStyle name="Note 5 6 5 3" xfId="3559"/>
    <cellStyle name="Note 5 6 5 3 2" xfId="5460"/>
    <cellStyle name="Note 5 6 5 4" xfId="3560"/>
    <cellStyle name="Note 5 6 5 4 2" xfId="5461"/>
    <cellStyle name="Note 5 6 5 5" xfId="4575"/>
    <cellStyle name="Note 5 6 6" xfId="3561"/>
    <cellStyle name="Note 5 6 6 2" xfId="5462"/>
    <cellStyle name="Note 5 6 7" xfId="3562"/>
    <cellStyle name="Note 5 6 7 2" xfId="5463"/>
    <cellStyle name="Note 5 6 8" xfId="3563"/>
    <cellStyle name="Note 5 6 8 2" xfId="5464"/>
    <cellStyle name="Note 5 6 9" xfId="4570"/>
    <cellStyle name="Note 5 7" xfId="1275"/>
    <cellStyle name="Note 5 7 2" xfId="1276"/>
    <cellStyle name="Note 5 7 2 2" xfId="1277"/>
    <cellStyle name="Note 5 7 2 2 2" xfId="1278"/>
    <cellStyle name="Note 5 7 2 2 2 2" xfId="1279"/>
    <cellStyle name="Note 5 7 2 2 2 2 2" xfId="3564"/>
    <cellStyle name="Note 5 7 2 2 3" xfId="1280"/>
    <cellStyle name="Note 5 7 2 2 3 2" xfId="3565"/>
    <cellStyle name="Note 5 7 2 3" xfId="1281"/>
    <cellStyle name="Note 5 7 2 3 2" xfId="1282"/>
    <cellStyle name="Note 5 7 2 3 2 2" xfId="3566"/>
    <cellStyle name="Note 5 7 2 4" xfId="1283"/>
    <cellStyle name="Note 5 7 2 4 2" xfId="3567"/>
    <cellStyle name="Note 5 7 2 4 2 2" xfId="5465"/>
    <cellStyle name="Note 5 7 2 4 3" xfId="4578"/>
    <cellStyle name="Note 5 7 2 5" xfId="3568"/>
    <cellStyle name="Note 5 7 2 5 2" xfId="5466"/>
    <cellStyle name="Note 5 7 2 6" xfId="3569"/>
    <cellStyle name="Note 5 7 2 6 2" xfId="5467"/>
    <cellStyle name="Note 5 7 2 7" xfId="3570"/>
    <cellStyle name="Note 5 7 2 7 2" xfId="5468"/>
    <cellStyle name="Note 5 7 2 8" xfId="4577"/>
    <cellStyle name="Note 5 7 3" xfId="1284"/>
    <cellStyle name="Note 5 7 3 2" xfId="1285"/>
    <cellStyle name="Note 5 7 3 2 2" xfId="1286"/>
    <cellStyle name="Note 5 7 3 2 2 2" xfId="3571"/>
    <cellStyle name="Note 5 7 3 3" xfId="1287"/>
    <cellStyle name="Note 5 7 3 3 2" xfId="3572"/>
    <cellStyle name="Note 5 7 3 3 2 2" xfId="5469"/>
    <cellStyle name="Note 5 7 3 3 3" xfId="4580"/>
    <cellStyle name="Note 5 7 3 4" xfId="3573"/>
    <cellStyle name="Note 5 7 3 4 2" xfId="5470"/>
    <cellStyle name="Note 5 7 3 5" xfId="3574"/>
    <cellStyle name="Note 5 7 3 5 2" xfId="5471"/>
    <cellStyle name="Note 5 7 3 6" xfId="3575"/>
    <cellStyle name="Note 5 7 3 6 2" xfId="5472"/>
    <cellStyle name="Note 5 7 3 7" xfId="4579"/>
    <cellStyle name="Note 5 7 4" xfId="1288"/>
    <cellStyle name="Note 5 7 4 2" xfId="1289"/>
    <cellStyle name="Note 5 7 4 2 2" xfId="3576"/>
    <cellStyle name="Note 5 7 5" xfId="1290"/>
    <cellStyle name="Note 5 7 5 2" xfId="3577"/>
    <cellStyle name="Note 5 7 5 2 2" xfId="5473"/>
    <cellStyle name="Note 5 7 5 3" xfId="3578"/>
    <cellStyle name="Note 5 7 5 3 2" xfId="5474"/>
    <cellStyle name="Note 5 7 5 4" xfId="3579"/>
    <cellStyle name="Note 5 7 5 4 2" xfId="5475"/>
    <cellStyle name="Note 5 7 5 5" xfId="4581"/>
    <cellStyle name="Note 5 7 6" xfId="3580"/>
    <cellStyle name="Note 5 7 6 2" xfId="5476"/>
    <cellStyle name="Note 5 7 7" xfId="3581"/>
    <cellStyle name="Note 5 7 7 2" xfId="5477"/>
    <cellStyle name="Note 5 7 8" xfId="3582"/>
    <cellStyle name="Note 5 7 8 2" xfId="5478"/>
    <cellStyle name="Note 5 7 9" xfId="4576"/>
    <cellStyle name="Note 5 8" xfId="1291"/>
    <cellStyle name="Note 5 8 2" xfId="1292"/>
    <cellStyle name="Note 5 8 2 2" xfId="1293"/>
    <cellStyle name="Note 5 8 2 2 2" xfId="1294"/>
    <cellStyle name="Note 5 8 2 2 2 2" xfId="1295"/>
    <cellStyle name="Note 5 8 2 2 2 2 2" xfId="3583"/>
    <cellStyle name="Note 5 8 2 2 3" xfId="1296"/>
    <cellStyle name="Note 5 8 2 2 3 2" xfId="3584"/>
    <cellStyle name="Note 5 8 2 3" xfId="1297"/>
    <cellStyle name="Note 5 8 2 3 2" xfId="1298"/>
    <cellStyle name="Note 5 8 2 3 2 2" xfId="3585"/>
    <cellStyle name="Note 5 8 2 4" xfId="1299"/>
    <cellStyle name="Note 5 8 2 4 2" xfId="3586"/>
    <cellStyle name="Note 5 8 2 4 2 2" xfId="5479"/>
    <cellStyle name="Note 5 8 2 4 3" xfId="4584"/>
    <cellStyle name="Note 5 8 2 5" xfId="3587"/>
    <cellStyle name="Note 5 8 2 5 2" xfId="5480"/>
    <cellStyle name="Note 5 8 2 6" xfId="3588"/>
    <cellStyle name="Note 5 8 2 6 2" xfId="5481"/>
    <cellStyle name="Note 5 8 2 7" xfId="3589"/>
    <cellStyle name="Note 5 8 2 7 2" xfId="5482"/>
    <cellStyle name="Note 5 8 2 8" xfId="4583"/>
    <cellStyle name="Note 5 8 3" xfId="1300"/>
    <cellStyle name="Note 5 8 3 2" xfId="1301"/>
    <cellStyle name="Note 5 8 3 2 2" xfId="1302"/>
    <cellStyle name="Note 5 8 3 2 2 2" xfId="3590"/>
    <cellStyle name="Note 5 8 3 3" xfId="1303"/>
    <cellStyle name="Note 5 8 3 3 2" xfId="3591"/>
    <cellStyle name="Note 5 8 3 3 2 2" xfId="5483"/>
    <cellStyle name="Note 5 8 3 3 3" xfId="4586"/>
    <cellStyle name="Note 5 8 3 4" xfId="3592"/>
    <cellStyle name="Note 5 8 3 4 2" xfId="5484"/>
    <cellStyle name="Note 5 8 3 5" xfId="3593"/>
    <cellStyle name="Note 5 8 3 5 2" xfId="5485"/>
    <cellStyle name="Note 5 8 3 6" xfId="3594"/>
    <cellStyle name="Note 5 8 3 6 2" xfId="5486"/>
    <cellStyle name="Note 5 8 3 7" xfId="4585"/>
    <cellStyle name="Note 5 8 4" xfId="1304"/>
    <cellStyle name="Note 5 8 4 2" xfId="1305"/>
    <cellStyle name="Note 5 8 4 2 2" xfId="3595"/>
    <cellStyle name="Note 5 8 5" xfId="1306"/>
    <cellStyle name="Note 5 8 5 2" xfId="3596"/>
    <cellStyle name="Note 5 8 5 2 2" xfId="5487"/>
    <cellStyle name="Note 5 8 5 3" xfId="3597"/>
    <cellStyle name="Note 5 8 5 3 2" xfId="5488"/>
    <cellStyle name="Note 5 8 5 4" xfId="3598"/>
    <cellStyle name="Note 5 8 5 4 2" xfId="5489"/>
    <cellStyle name="Note 5 8 5 5" xfId="4587"/>
    <cellStyle name="Note 5 8 6" xfId="3599"/>
    <cellStyle name="Note 5 8 6 2" xfId="5490"/>
    <cellStyle name="Note 5 8 7" xfId="3600"/>
    <cellStyle name="Note 5 8 7 2" xfId="5491"/>
    <cellStyle name="Note 5 8 8" xfId="3601"/>
    <cellStyle name="Note 5 8 8 2" xfId="5492"/>
    <cellStyle name="Note 5 8 9" xfId="4582"/>
    <cellStyle name="Note 5 9" xfId="5394"/>
    <cellStyle name="Note 6" xfId="4822"/>
    <cellStyle name="Note 6 2" xfId="1307"/>
    <cellStyle name="Note 6 2 2" xfId="1308"/>
    <cellStyle name="Note 6 2 2 2" xfId="1309"/>
    <cellStyle name="Note 6 2 2 2 2" xfId="1310"/>
    <cellStyle name="Note 6 2 2 2 2 2" xfId="1311"/>
    <cellStyle name="Note 6 2 2 2 2 2 2" xfId="3602"/>
    <cellStyle name="Note 6 2 2 2 3" xfId="1312"/>
    <cellStyle name="Note 6 2 2 2 3 2" xfId="3603"/>
    <cellStyle name="Note 6 2 2 3" xfId="1313"/>
    <cellStyle name="Note 6 2 2 3 2" xfId="1314"/>
    <cellStyle name="Note 6 2 2 3 2 2" xfId="3604"/>
    <cellStyle name="Note 6 2 2 4" xfId="1315"/>
    <cellStyle name="Note 6 2 2 4 2" xfId="3605"/>
    <cellStyle name="Note 6 2 2 4 2 2" xfId="5493"/>
    <cellStyle name="Note 6 2 2 4 3" xfId="4590"/>
    <cellStyle name="Note 6 2 2 5" xfId="3606"/>
    <cellStyle name="Note 6 2 2 5 2" xfId="5494"/>
    <cellStyle name="Note 6 2 2 6" xfId="3607"/>
    <cellStyle name="Note 6 2 2 6 2" xfId="5495"/>
    <cellStyle name="Note 6 2 2 7" xfId="3608"/>
    <cellStyle name="Note 6 2 2 7 2" xfId="5496"/>
    <cellStyle name="Note 6 2 2 8" xfId="4589"/>
    <cellStyle name="Note 6 2 3" xfId="1316"/>
    <cellStyle name="Note 6 2 3 2" xfId="1317"/>
    <cellStyle name="Note 6 2 3 2 2" xfId="1318"/>
    <cellStyle name="Note 6 2 3 2 2 2" xfId="3609"/>
    <cellStyle name="Note 6 2 3 3" xfId="1319"/>
    <cellStyle name="Note 6 2 3 3 2" xfId="3610"/>
    <cellStyle name="Note 6 2 3 3 2 2" xfId="5497"/>
    <cellStyle name="Note 6 2 3 3 3" xfId="4592"/>
    <cellStyle name="Note 6 2 3 4" xfId="3611"/>
    <cellStyle name="Note 6 2 3 4 2" xfId="5498"/>
    <cellStyle name="Note 6 2 3 5" xfId="3612"/>
    <cellStyle name="Note 6 2 3 5 2" xfId="5499"/>
    <cellStyle name="Note 6 2 3 6" xfId="3613"/>
    <cellStyle name="Note 6 2 3 6 2" xfId="5500"/>
    <cellStyle name="Note 6 2 3 7" xfId="4591"/>
    <cellStyle name="Note 6 2 4" xfId="1320"/>
    <cellStyle name="Note 6 2 4 2" xfId="1321"/>
    <cellStyle name="Note 6 2 4 2 2" xfId="3614"/>
    <cellStyle name="Note 6 2 5" xfId="1322"/>
    <cellStyle name="Note 6 2 5 2" xfId="3615"/>
    <cellStyle name="Note 6 2 5 2 2" xfId="5501"/>
    <cellStyle name="Note 6 2 5 3" xfId="3616"/>
    <cellStyle name="Note 6 2 5 3 2" xfId="5502"/>
    <cellStyle name="Note 6 2 5 4" xfId="3617"/>
    <cellStyle name="Note 6 2 5 4 2" xfId="5503"/>
    <cellStyle name="Note 6 2 5 5" xfId="4593"/>
    <cellStyle name="Note 6 2 6" xfId="3618"/>
    <cellStyle name="Note 6 2 6 2" xfId="5504"/>
    <cellStyle name="Note 6 2 7" xfId="3619"/>
    <cellStyle name="Note 6 2 7 2" xfId="5505"/>
    <cellStyle name="Note 6 2 8" xfId="3620"/>
    <cellStyle name="Note 6 2 8 2" xfId="5506"/>
    <cellStyle name="Note 6 2 9" xfId="4588"/>
    <cellStyle name="Note 6 3" xfId="1323"/>
    <cellStyle name="Note 6 3 2" xfId="1324"/>
    <cellStyle name="Note 6 3 2 2" xfId="1325"/>
    <cellStyle name="Note 6 3 2 2 2" xfId="1326"/>
    <cellStyle name="Note 6 3 2 2 2 2" xfId="1327"/>
    <cellStyle name="Note 6 3 2 2 2 2 2" xfId="3621"/>
    <cellStyle name="Note 6 3 2 2 3" xfId="1328"/>
    <cellStyle name="Note 6 3 2 2 3 2" xfId="3622"/>
    <cellStyle name="Note 6 3 2 3" xfId="1329"/>
    <cellStyle name="Note 6 3 2 3 2" xfId="1330"/>
    <cellStyle name="Note 6 3 2 3 2 2" xfId="3623"/>
    <cellStyle name="Note 6 3 2 4" xfId="1331"/>
    <cellStyle name="Note 6 3 2 4 2" xfId="3624"/>
    <cellStyle name="Note 6 3 2 4 2 2" xfId="5507"/>
    <cellStyle name="Note 6 3 2 4 3" xfId="4596"/>
    <cellStyle name="Note 6 3 2 5" xfId="3625"/>
    <cellStyle name="Note 6 3 2 5 2" xfId="5508"/>
    <cellStyle name="Note 6 3 2 6" xfId="3626"/>
    <cellStyle name="Note 6 3 2 6 2" xfId="5509"/>
    <cellStyle name="Note 6 3 2 7" xfId="3627"/>
    <cellStyle name="Note 6 3 2 7 2" xfId="5510"/>
    <cellStyle name="Note 6 3 2 8" xfId="4595"/>
    <cellStyle name="Note 6 3 3" xfId="1332"/>
    <cellStyle name="Note 6 3 3 2" xfId="1333"/>
    <cellStyle name="Note 6 3 3 2 2" xfId="1334"/>
    <cellStyle name="Note 6 3 3 2 2 2" xfId="3628"/>
    <cellStyle name="Note 6 3 3 3" xfId="1335"/>
    <cellStyle name="Note 6 3 3 3 2" xfId="3629"/>
    <cellStyle name="Note 6 3 3 3 2 2" xfId="5511"/>
    <cellStyle name="Note 6 3 3 3 3" xfId="4598"/>
    <cellStyle name="Note 6 3 3 4" xfId="3630"/>
    <cellStyle name="Note 6 3 3 4 2" xfId="5512"/>
    <cellStyle name="Note 6 3 3 5" xfId="3631"/>
    <cellStyle name="Note 6 3 3 5 2" xfId="5513"/>
    <cellStyle name="Note 6 3 3 6" xfId="3632"/>
    <cellStyle name="Note 6 3 3 6 2" xfId="5514"/>
    <cellStyle name="Note 6 3 3 7" xfId="4597"/>
    <cellStyle name="Note 6 3 4" xfId="1336"/>
    <cellStyle name="Note 6 3 4 2" xfId="1337"/>
    <cellStyle name="Note 6 3 4 2 2" xfId="3633"/>
    <cellStyle name="Note 6 3 5" xfId="1338"/>
    <cellStyle name="Note 6 3 5 2" xfId="3634"/>
    <cellStyle name="Note 6 3 5 2 2" xfId="5515"/>
    <cellStyle name="Note 6 3 5 3" xfId="3635"/>
    <cellStyle name="Note 6 3 5 3 2" xfId="5516"/>
    <cellStyle name="Note 6 3 5 4" xfId="3636"/>
    <cellStyle name="Note 6 3 5 4 2" xfId="5517"/>
    <cellStyle name="Note 6 3 5 5" xfId="4599"/>
    <cellStyle name="Note 6 3 6" xfId="3637"/>
    <cellStyle name="Note 6 3 6 2" xfId="5518"/>
    <cellStyle name="Note 6 3 7" xfId="3638"/>
    <cellStyle name="Note 6 3 7 2" xfId="5519"/>
    <cellStyle name="Note 6 3 8" xfId="3639"/>
    <cellStyle name="Note 6 3 8 2" xfId="5520"/>
    <cellStyle name="Note 6 3 9" xfId="4594"/>
    <cellStyle name="Note 6 4" xfId="1339"/>
    <cellStyle name="Note 6 4 2" xfId="1340"/>
    <cellStyle name="Note 6 4 2 2" xfId="1341"/>
    <cellStyle name="Note 6 4 2 2 2" xfId="1342"/>
    <cellStyle name="Note 6 4 2 2 2 2" xfId="1343"/>
    <cellStyle name="Note 6 4 2 2 2 2 2" xfId="3640"/>
    <cellStyle name="Note 6 4 2 2 3" xfId="1344"/>
    <cellStyle name="Note 6 4 2 2 3 2" xfId="3641"/>
    <cellStyle name="Note 6 4 2 3" xfId="1345"/>
    <cellStyle name="Note 6 4 2 3 2" xfId="1346"/>
    <cellStyle name="Note 6 4 2 3 2 2" xfId="3642"/>
    <cellStyle name="Note 6 4 2 4" xfId="1347"/>
    <cellStyle name="Note 6 4 2 4 2" xfId="3643"/>
    <cellStyle name="Note 6 4 2 4 2 2" xfId="5521"/>
    <cellStyle name="Note 6 4 2 4 3" xfId="4602"/>
    <cellStyle name="Note 6 4 2 5" xfId="3644"/>
    <cellStyle name="Note 6 4 2 5 2" xfId="5522"/>
    <cellStyle name="Note 6 4 2 6" xfId="3645"/>
    <cellStyle name="Note 6 4 2 6 2" xfId="5523"/>
    <cellStyle name="Note 6 4 2 7" xfId="3646"/>
    <cellStyle name="Note 6 4 2 7 2" xfId="5524"/>
    <cellStyle name="Note 6 4 2 8" xfId="4601"/>
    <cellStyle name="Note 6 4 3" xfId="1348"/>
    <cellStyle name="Note 6 4 3 2" xfId="1349"/>
    <cellStyle name="Note 6 4 3 2 2" xfId="1350"/>
    <cellStyle name="Note 6 4 3 2 2 2" xfId="3647"/>
    <cellStyle name="Note 6 4 3 3" xfId="1351"/>
    <cellStyle name="Note 6 4 3 3 2" xfId="3648"/>
    <cellStyle name="Note 6 4 3 3 2 2" xfId="5525"/>
    <cellStyle name="Note 6 4 3 3 3" xfId="4604"/>
    <cellStyle name="Note 6 4 3 4" xfId="3649"/>
    <cellStyle name="Note 6 4 3 4 2" xfId="5526"/>
    <cellStyle name="Note 6 4 3 5" xfId="3650"/>
    <cellStyle name="Note 6 4 3 5 2" xfId="5527"/>
    <cellStyle name="Note 6 4 3 6" xfId="3651"/>
    <cellStyle name="Note 6 4 3 6 2" xfId="5528"/>
    <cellStyle name="Note 6 4 3 7" xfId="4603"/>
    <cellStyle name="Note 6 4 4" xfId="1352"/>
    <cellStyle name="Note 6 4 4 2" xfId="1353"/>
    <cellStyle name="Note 6 4 4 2 2" xfId="3652"/>
    <cellStyle name="Note 6 4 5" xfId="1354"/>
    <cellStyle name="Note 6 4 5 2" xfId="3653"/>
    <cellStyle name="Note 6 4 5 2 2" xfId="5529"/>
    <cellStyle name="Note 6 4 5 3" xfId="3654"/>
    <cellStyle name="Note 6 4 5 3 2" xfId="5530"/>
    <cellStyle name="Note 6 4 5 4" xfId="3655"/>
    <cellStyle name="Note 6 4 5 4 2" xfId="5531"/>
    <cellStyle name="Note 6 4 5 5" xfId="4605"/>
    <cellStyle name="Note 6 4 6" xfId="3656"/>
    <cellStyle name="Note 6 4 6 2" xfId="5532"/>
    <cellStyle name="Note 6 4 7" xfId="3657"/>
    <cellStyle name="Note 6 4 7 2" xfId="5533"/>
    <cellStyle name="Note 6 4 8" xfId="3658"/>
    <cellStyle name="Note 6 4 8 2" xfId="5534"/>
    <cellStyle name="Note 6 4 9" xfId="4600"/>
    <cellStyle name="Note 6 5" xfId="1355"/>
    <cellStyle name="Note 6 5 2" xfId="1356"/>
    <cellStyle name="Note 6 5 2 2" xfId="1357"/>
    <cellStyle name="Note 6 5 2 2 2" xfId="1358"/>
    <cellStyle name="Note 6 5 2 2 2 2" xfId="1359"/>
    <cellStyle name="Note 6 5 2 2 2 2 2" xfId="3659"/>
    <cellStyle name="Note 6 5 2 2 3" xfId="1360"/>
    <cellStyle name="Note 6 5 2 2 3 2" xfId="3660"/>
    <cellStyle name="Note 6 5 2 3" xfId="1361"/>
    <cellStyle name="Note 6 5 2 3 2" xfId="1362"/>
    <cellStyle name="Note 6 5 2 3 2 2" xfId="3661"/>
    <cellStyle name="Note 6 5 2 4" xfId="1363"/>
    <cellStyle name="Note 6 5 2 4 2" xfId="3662"/>
    <cellStyle name="Note 6 5 2 4 2 2" xfId="5535"/>
    <cellStyle name="Note 6 5 2 4 3" xfId="4608"/>
    <cellStyle name="Note 6 5 2 5" xfId="3663"/>
    <cellStyle name="Note 6 5 2 5 2" xfId="5536"/>
    <cellStyle name="Note 6 5 2 6" xfId="3664"/>
    <cellStyle name="Note 6 5 2 6 2" xfId="5537"/>
    <cellStyle name="Note 6 5 2 7" xfId="3665"/>
    <cellStyle name="Note 6 5 2 7 2" xfId="5538"/>
    <cellStyle name="Note 6 5 2 8" xfId="4607"/>
    <cellStyle name="Note 6 5 3" xfId="1364"/>
    <cellStyle name="Note 6 5 3 2" xfId="1365"/>
    <cellStyle name="Note 6 5 3 2 2" xfId="1366"/>
    <cellStyle name="Note 6 5 3 2 2 2" xfId="3666"/>
    <cellStyle name="Note 6 5 3 3" xfId="1367"/>
    <cellStyle name="Note 6 5 3 3 2" xfId="3667"/>
    <cellStyle name="Note 6 5 3 3 2 2" xfId="5539"/>
    <cellStyle name="Note 6 5 3 3 3" xfId="4610"/>
    <cellStyle name="Note 6 5 3 4" xfId="3668"/>
    <cellStyle name="Note 6 5 3 4 2" xfId="5540"/>
    <cellStyle name="Note 6 5 3 5" xfId="3669"/>
    <cellStyle name="Note 6 5 3 5 2" xfId="5541"/>
    <cellStyle name="Note 6 5 3 6" xfId="3670"/>
    <cellStyle name="Note 6 5 3 6 2" xfId="5542"/>
    <cellStyle name="Note 6 5 3 7" xfId="4609"/>
    <cellStyle name="Note 6 5 4" xfId="1368"/>
    <cellStyle name="Note 6 5 4 2" xfId="1369"/>
    <cellStyle name="Note 6 5 4 2 2" xfId="3671"/>
    <cellStyle name="Note 6 5 5" xfId="1370"/>
    <cellStyle name="Note 6 5 5 2" xfId="3672"/>
    <cellStyle name="Note 6 5 5 2 2" xfId="5543"/>
    <cellStyle name="Note 6 5 5 3" xfId="3673"/>
    <cellStyle name="Note 6 5 5 3 2" xfId="5544"/>
    <cellStyle name="Note 6 5 5 4" xfId="3674"/>
    <cellStyle name="Note 6 5 5 4 2" xfId="5545"/>
    <cellStyle name="Note 6 5 5 5" xfId="4611"/>
    <cellStyle name="Note 6 5 6" xfId="3675"/>
    <cellStyle name="Note 6 5 6 2" xfId="5546"/>
    <cellStyle name="Note 6 5 7" xfId="3676"/>
    <cellStyle name="Note 6 5 7 2" xfId="5547"/>
    <cellStyle name="Note 6 5 8" xfId="3677"/>
    <cellStyle name="Note 6 5 8 2" xfId="5548"/>
    <cellStyle name="Note 6 5 9" xfId="4606"/>
    <cellStyle name="Note 6 6" xfId="1371"/>
    <cellStyle name="Note 6 6 2" xfId="1372"/>
    <cellStyle name="Note 6 6 2 2" xfId="1373"/>
    <cellStyle name="Note 6 6 2 2 2" xfId="1374"/>
    <cellStyle name="Note 6 6 2 2 2 2" xfId="1375"/>
    <cellStyle name="Note 6 6 2 2 2 2 2" xfId="3678"/>
    <cellStyle name="Note 6 6 2 2 3" xfId="1376"/>
    <cellStyle name="Note 6 6 2 2 3 2" xfId="3679"/>
    <cellStyle name="Note 6 6 2 3" xfId="1377"/>
    <cellStyle name="Note 6 6 2 3 2" xfId="1378"/>
    <cellStyle name="Note 6 6 2 3 2 2" xfId="3680"/>
    <cellStyle name="Note 6 6 2 4" xfId="1379"/>
    <cellStyle name="Note 6 6 2 4 2" xfId="3681"/>
    <cellStyle name="Note 6 6 2 4 2 2" xfId="5549"/>
    <cellStyle name="Note 6 6 2 4 3" xfId="4614"/>
    <cellStyle name="Note 6 6 2 5" xfId="3682"/>
    <cellStyle name="Note 6 6 2 5 2" xfId="5550"/>
    <cellStyle name="Note 6 6 2 6" xfId="3683"/>
    <cellStyle name="Note 6 6 2 6 2" xfId="5551"/>
    <cellStyle name="Note 6 6 2 7" xfId="3684"/>
    <cellStyle name="Note 6 6 2 7 2" xfId="5552"/>
    <cellStyle name="Note 6 6 2 8" xfId="4613"/>
    <cellStyle name="Note 6 6 3" xfId="1380"/>
    <cellStyle name="Note 6 6 3 2" xfId="1381"/>
    <cellStyle name="Note 6 6 3 2 2" xfId="1382"/>
    <cellStyle name="Note 6 6 3 2 2 2" xfId="3685"/>
    <cellStyle name="Note 6 6 3 3" xfId="1383"/>
    <cellStyle name="Note 6 6 3 3 2" xfId="3686"/>
    <cellStyle name="Note 6 6 3 3 2 2" xfId="5553"/>
    <cellStyle name="Note 6 6 3 3 3" xfId="4616"/>
    <cellStyle name="Note 6 6 3 4" xfId="3687"/>
    <cellStyle name="Note 6 6 3 4 2" xfId="5554"/>
    <cellStyle name="Note 6 6 3 5" xfId="3688"/>
    <cellStyle name="Note 6 6 3 5 2" xfId="5555"/>
    <cellStyle name="Note 6 6 3 6" xfId="3689"/>
    <cellStyle name="Note 6 6 3 6 2" xfId="5556"/>
    <cellStyle name="Note 6 6 3 7" xfId="4615"/>
    <cellStyle name="Note 6 6 4" xfId="1384"/>
    <cellStyle name="Note 6 6 4 2" xfId="1385"/>
    <cellStyle name="Note 6 6 4 2 2" xfId="3690"/>
    <cellStyle name="Note 6 6 5" xfId="1386"/>
    <cellStyle name="Note 6 6 5 2" xfId="3691"/>
    <cellStyle name="Note 6 6 5 2 2" xfId="5557"/>
    <cellStyle name="Note 6 6 5 3" xfId="3692"/>
    <cellStyle name="Note 6 6 5 3 2" xfId="5558"/>
    <cellStyle name="Note 6 6 5 4" xfId="3693"/>
    <cellStyle name="Note 6 6 5 4 2" xfId="5559"/>
    <cellStyle name="Note 6 6 5 5" xfId="4617"/>
    <cellStyle name="Note 6 6 6" xfId="3694"/>
    <cellStyle name="Note 6 6 6 2" xfId="5560"/>
    <cellStyle name="Note 6 6 7" xfId="3695"/>
    <cellStyle name="Note 6 6 7 2" xfId="5561"/>
    <cellStyle name="Note 6 6 8" xfId="3696"/>
    <cellStyle name="Note 6 6 8 2" xfId="5562"/>
    <cellStyle name="Note 6 6 9" xfId="4612"/>
    <cellStyle name="Note 6 7" xfId="1387"/>
    <cellStyle name="Note 6 7 2" xfId="1388"/>
    <cellStyle name="Note 6 7 2 2" xfId="1389"/>
    <cellStyle name="Note 6 7 2 2 2" xfId="1390"/>
    <cellStyle name="Note 6 7 2 2 2 2" xfId="1391"/>
    <cellStyle name="Note 6 7 2 2 2 2 2" xfId="3697"/>
    <cellStyle name="Note 6 7 2 2 3" xfId="1392"/>
    <cellStyle name="Note 6 7 2 2 3 2" xfId="3698"/>
    <cellStyle name="Note 6 7 2 3" xfId="1393"/>
    <cellStyle name="Note 6 7 2 3 2" xfId="1394"/>
    <cellStyle name="Note 6 7 2 3 2 2" xfId="3699"/>
    <cellStyle name="Note 6 7 2 4" xfId="1395"/>
    <cellStyle name="Note 6 7 2 4 2" xfId="3700"/>
    <cellStyle name="Note 6 7 2 4 2 2" xfId="5563"/>
    <cellStyle name="Note 6 7 2 4 3" xfId="4620"/>
    <cellStyle name="Note 6 7 2 5" xfId="3701"/>
    <cellStyle name="Note 6 7 2 5 2" xfId="5564"/>
    <cellStyle name="Note 6 7 2 6" xfId="3702"/>
    <cellStyle name="Note 6 7 2 6 2" xfId="5565"/>
    <cellStyle name="Note 6 7 2 7" xfId="3703"/>
    <cellStyle name="Note 6 7 2 7 2" xfId="5566"/>
    <cellStyle name="Note 6 7 2 8" xfId="4619"/>
    <cellStyle name="Note 6 7 3" xfId="1396"/>
    <cellStyle name="Note 6 7 3 2" xfId="1397"/>
    <cellStyle name="Note 6 7 3 2 2" xfId="1398"/>
    <cellStyle name="Note 6 7 3 2 2 2" xfId="3704"/>
    <cellStyle name="Note 6 7 3 3" xfId="1399"/>
    <cellStyle name="Note 6 7 3 3 2" xfId="3705"/>
    <cellStyle name="Note 6 7 3 3 2 2" xfId="5567"/>
    <cellStyle name="Note 6 7 3 3 3" xfId="4622"/>
    <cellStyle name="Note 6 7 3 4" xfId="3706"/>
    <cellStyle name="Note 6 7 3 4 2" xfId="5568"/>
    <cellStyle name="Note 6 7 3 5" xfId="3707"/>
    <cellStyle name="Note 6 7 3 5 2" xfId="5569"/>
    <cellStyle name="Note 6 7 3 6" xfId="3708"/>
    <cellStyle name="Note 6 7 3 6 2" xfId="5570"/>
    <cellStyle name="Note 6 7 3 7" xfId="4621"/>
    <cellStyle name="Note 6 7 4" xfId="1400"/>
    <cellStyle name="Note 6 7 4 2" xfId="1401"/>
    <cellStyle name="Note 6 7 4 2 2" xfId="3709"/>
    <cellStyle name="Note 6 7 5" xfId="1402"/>
    <cellStyle name="Note 6 7 5 2" xfId="3710"/>
    <cellStyle name="Note 6 7 5 2 2" xfId="5571"/>
    <cellStyle name="Note 6 7 5 3" xfId="3711"/>
    <cellStyle name="Note 6 7 5 3 2" xfId="5572"/>
    <cellStyle name="Note 6 7 5 4" xfId="3712"/>
    <cellStyle name="Note 6 7 5 4 2" xfId="5573"/>
    <cellStyle name="Note 6 7 5 5" xfId="4623"/>
    <cellStyle name="Note 6 7 6" xfId="3713"/>
    <cellStyle name="Note 6 7 6 2" xfId="5574"/>
    <cellStyle name="Note 6 7 7" xfId="3714"/>
    <cellStyle name="Note 6 7 7 2" xfId="5575"/>
    <cellStyle name="Note 6 7 8" xfId="3715"/>
    <cellStyle name="Note 6 7 8 2" xfId="5576"/>
    <cellStyle name="Note 6 7 9" xfId="4618"/>
    <cellStyle name="Note 6 8" xfId="1403"/>
    <cellStyle name="Note 6 8 2" xfId="1404"/>
    <cellStyle name="Note 6 8 2 2" xfId="1405"/>
    <cellStyle name="Note 6 8 2 2 2" xfId="1406"/>
    <cellStyle name="Note 6 8 2 2 2 2" xfId="1407"/>
    <cellStyle name="Note 6 8 2 2 2 2 2" xfId="3716"/>
    <cellStyle name="Note 6 8 2 2 3" xfId="1408"/>
    <cellStyle name="Note 6 8 2 2 3 2" xfId="3717"/>
    <cellStyle name="Note 6 8 2 3" xfId="1409"/>
    <cellStyle name="Note 6 8 2 3 2" xfId="1410"/>
    <cellStyle name="Note 6 8 2 3 2 2" xfId="3718"/>
    <cellStyle name="Note 6 8 2 4" xfId="1411"/>
    <cellStyle name="Note 6 8 2 4 2" xfId="3719"/>
    <cellStyle name="Note 6 8 2 4 2 2" xfId="5577"/>
    <cellStyle name="Note 6 8 2 4 3" xfId="4626"/>
    <cellStyle name="Note 6 8 2 5" xfId="3720"/>
    <cellStyle name="Note 6 8 2 5 2" xfId="5578"/>
    <cellStyle name="Note 6 8 2 6" xfId="3721"/>
    <cellStyle name="Note 6 8 2 6 2" xfId="5579"/>
    <cellStyle name="Note 6 8 2 7" xfId="3722"/>
    <cellStyle name="Note 6 8 2 7 2" xfId="5580"/>
    <cellStyle name="Note 6 8 2 8" xfId="4625"/>
    <cellStyle name="Note 6 8 3" xfId="1412"/>
    <cellStyle name="Note 6 8 3 2" xfId="1413"/>
    <cellStyle name="Note 6 8 3 2 2" xfId="1414"/>
    <cellStyle name="Note 6 8 3 2 2 2" xfId="3723"/>
    <cellStyle name="Note 6 8 3 3" xfId="1415"/>
    <cellStyle name="Note 6 8 3 3 2" xfId="3724"/>
    <cellStyle name="Note 6 8 3 3 2 2" xfId="5581"/>
    <cellStyle name="Note 6 8 3 3 3" xfId="4628"/>
    <cellStyle name="Note 6 8 3 4" xfId="3725"/>
    <cellStyle name="Note 6 8 3 4 2" xfId="5582"/>
    <cellStyle name="Note 6 8 3 5" xfId="3726"/>
    <cellStyle name="Note 6 8 3 5 2" xfId="5583"/>
    <cellStyle name="Note 6 8 3 6" xfId="3727"/>
    <cellStyle name="Note 6 8 3 6 2" xfId="5584"/>
    <cellStyle name="Note 6 8 3 7" xfId="4627"/>
    <cellStyle name="Note 6 8 4" xfId="1416"/>
    <cellStyle name="Note 6 8 4 2" xfId="1417"/>
    <cellStyle name="Note 6 8 4 2 2" xfId="3728"/>
    <cellStyle name="Note 6 8 5" xfId="1418"/>
    <cellStyle name="Note 6 8 5 2" xfId="3729"/>
    <cellStyle name="Note 6 8 5 2 2" xfId="5585"/>
    <cellStyle name="Note 6 8 5 3" xfId="3730"/>
    <cellStyle name="Note 6 8 5 3 2" xfId="5586"/>
    <cellStyle name="Note 6 8 5 4" xfId="3731"/>
    <cellStyle name="Note 6 8 5 4 2" xfId="5587"/>
    <cellStyle name="Note 6 8 5 5" xfId="4629"/>
    <cellStyle name="Note 6 8 6" xfId="3732"/>
    <cellStyle name="Note 6 8 6 2" xfId="5588"/>
    <cellStyle name="Note 6 8 7" xfId="3733"/>
    <cellStyle name="Note 6 8 7 2" xfId="5589"/>
    <cellStyle name="Note 6 8 8" xfId="3734"/>
    <cellStyle name="Note 6 8 8 2" xfId="5590"/>
    <cellStyle name="Note 6 8 9" xfId="4624"/>
    <cellStyle name="Note 7 2" xfId="1419"/>
    <cellStyle name="Note 7 2 2" xfId="1420"/>
    <cellStyle name="Note 7 2 2 2" xfId="1421"/>
    <cellStyle name="Note 7 2 2 2 2" xfId="1422"/>
    <cellStyle name="Note 7 2 2 2 2 2" xfId="1423"/>
    <cellStyle name="Note 7 2 2 2 2 2 2" xfId="3735"/>
    <cellStyle name="Note 7 2 2 2 3" xfId="1424"/>
    <cellStyle name="Note 7 2 2 2 3 2" xfId="3736"/>
    <cellStyle name="Note 7 2 2 3" xfId="1425"/>
    <cellStyle name="Note 7 2 2 3 2" xfId="1426"/>
    <cellStyle name="Note 7 2 2 3 2 2" xfId="3737"/>
    <cellStyle name="Note 7 2 2 4" xfId="1427"/>
    <cellStyle name="Note 7 2 2 4 2" xfId="3738"/>
    <cellStyle name="Note 7 2 2 4 2 2" xfId="5591"/>
    <cellStyle name="Note 7 2 2 4 3" xfId="4632"/>
    <cellStyle name="Note 7 2 2 5" xfId="3739"/>
    <cellStyle name="Note 7 2 2 5 2" xfId="5592"/>
    <cellStyle name="Note 7 2 2 6" xfId="3740"/>
    <cellStyle name="Note 7 2 2 6 2" xfId="5593"/>
    <cellStyle name="Note 7 2 2 7" xfId="3741"/>
    <cellStyle name="Note 7 2 2 7 2" xfId="5594"/>
    <cellStyle name="Note 7 2 2 8" xfId="4631"/>
    <cellStyle name="Note 7 2 3" xfId="1428"/>
    <cellStyle name="Note 7 2 3 2" xfId="1429"/>
    <cellStyle name="Note 7 2 3 2 2" xfId="1430"/>
    <cellStyle name="Note 7 2 3 2 2 2" xfId="3742"/>
    <cellStyle name="Note 7 2 3 3" xfId="1431"/>
    <cellStyle name="Note 7 2 3 3 2" xfId="3743"/>
    <cellStyle name="Note 7 2 3 3 2 2" xfId="5595"/>
    <cellStyle name="Note 7 2 3 3 3" xfId="4634"/>
    <cellStyle name="Note 7 2 3 4" xfId="3744"/>
    <cellStyle name="Note 7 2 3 4 2" xfId="5596"/>
    <cellStyle name="Note 7 2 3 5" xfId="3745"/>
    <cellStyle name="Note 7 2 3 5 2" xfId="5597"/>
    <cellStyle name="Note 7 2 3 6" xfId="3746"/>
    <cellStyle name="Note 7 2 3 6 2" xfId="5598"/>
    <cellStyle name="Note 7 2 3 7" xfId="4633"/>
    <cellStyle name="Note 7 2 4" xfId="1432"/>
    <cellStyle name="Note 7 2 4 2" xfId="1433"/>
    <cellStyle name="Note 7 2 4 2 2" xfId="3747"/>
    <cellStyle name="Note 7 2 5" xfId="1434"/>
    <cellStyle name="Note 7 2 5 2" xfId="3748"/>
    <cellStyle name="Note 7 2 5 2 2" xfId="5599"/>
    <cellStyle name="Note 7 2 5 3" xfId="3749"/>
    <cellStyle name="Note 7 2 5 3 2" xfId="5600"/>
    <cellStyle name="Note 7 2 5 4" xfId="3750"/>
    <cellStyle name="Note 7 2 5 4 2" xfId="5601"/>
    <cellStyle name="Note 7 2 5 5" xfId="4635"/>
    <cellStyle name="Note 7 2 6" xfId="3751"/>
    <cellStyle name="Note 7 2 6 2" xfId="5602"/>
    <cellStyle name="Note 7 2 7" xfId="3752"/>
    <cellStyle name="Note 7 2 7 2" xfId="5603"/>
    <cellStyle name="Note 7 2 8" xfId="3753"/>
    <cellStyle name="Note 7 2 8 2" xfId="5604"/>
    <cellStyle name="Note 7 2 9" xfId="4630"/>
    <cellStyle name="Note 7 3" xfId="1435"/>
    <cellStyle name="Note 7 3 2" xfId="1436"/>
    <cellStyle name="Note 7 3 2 2" xfId="1437"/>
    <cellStyle name="Note 7 3 2 2 2" xfId="1438"/>
    <cellStyle name="Note 7 3 2 2 2 2" xfId="1439"/>
    <cellStyle name="Note 7 3 2 2 2 2 2" xfId="3754"/>
    <cellStyle name="Note 7 3 2 2 3" xfId="1440"/>
    <cellStyle name="Note 7 3 2 2 3 2" xfId="3755"/>
    <cellStyle name="Note 7 3 2 3" xfId="1441"/>
    <cellStyle name="Note 7 3 2 3 2" xfId="1442"/>
    <cellStyle name="Note 7 3 2 3 2 2" xfId="3756"/>
    <cellStyle name="Note 7 3 2 4" xfId="1443"/>
    <cellStyle name="Note 7 3 2 4 2" xfId="3757"/>
    <cellStyle name="Note 7 3 2 4 2 2" xfId="5605"/>
    <cellStyle name="Note 7 3 2 4 3" xfId="4638"/>
    <cellStyle name="Note 7 3 2 5" xfId="3758"/>
    <cellStyle name="Note 7 3 2 5 2" xfId="5606"/>
    <cellStyle name="Note 7 3 2 6" xfId="3759"/>
    <cellStyle name="Note 7 3 2 6 2" xfId="5607"/>
    <cellStyle name="Note 7 3 2 7" xfId="3760"/>
    <cellStyle name="Note 7 3 2 7 2" xfId="5608"/>
    <cellStyle name="Note 7 3 2 8" xfId="4637"/>
    <cellStyle name="Note 7 3 3" xfId="1444"/>
    <cellStyle name="Note 7 3 3 2" xfId="1445"/>
    <cellStyle name="Note 7 3 3 2 2" xfId="1446"/>
    <cellStyle name="Note 7 3 3 2 2 2" xfId="3761"/>
    <cellStyle name="Note 7 3 3 3" xfId="1447"/>
    <cellStyle name="Note 7 3 3 3 2" xfId="3762"/>
    <cellStyle name="Note 7 3 3 3 2 2" xfId="5609"/>
    <cellStyle name="Note 7 3 3 3 3" xfId="4640"/>
    <cellStyle name="Note 7 3 3 4" xfId="3763"/>
    <cellStyle name="Note 7 3 3 4 2" xfId="5610"/>
    <cellStyle name="Note 7 3 3 5" xfId="3764"/>
    <cellStyle name="Note 7 3 3 5 2" xfId="5611"/>
    <cellStyle name="Note 7 3 3 6" xfId="3765"/>
    <cellStyle name="Note 7 3 3 6 2" xfId="5612"/>
    <cellStyle name="Note 7 3 3 7" xfId="4639"/>
    <cellStyle name="Note 7 3 4" xfId="1448"/>
    <cellStyle name="Note 7 3 4 2" xfId="1449"/>
    <cellStyle name="Note 7 3 4 2 2" xfId="3766"/>
    <cellStyle name="Note 7 3 5" xfId="1450"/>
    <cellStyle name="Note 7 3 5 2" xfId="3767"/>
    <cellStyle name="Note 7 3 5 2 2" xfId="5613"/>
    <cellStyle name="Note 7 3 5 3" xfId="3768"/>
    <cellStyle name="Note 7 3 5 3 2" xfId="5614"/>
    <cellStyle name="Note 7 3 5 4" xfId="3769"/>
    <cellStyle name="Note 7 3 5 4 2" xfId="5615"/>
    <cellStyle name="Note 7 3 5 5" xfId="4641"/>
    <cellStyle name="Note 7 3 6" xfId="3770"/>
    <cellStyle name="Note 7 3 6 2" xfId="5616"/>
    <cellStyle name="Note 7 3 7" xfId="3771"/>
    <cellStyle name="Note 7 3 7 2" xfId="5617"/>
    <cellStyle name="Note 7 3 8" xfId="3772"/>
    <cellStyle name="Note 7 3 8 2" xfId="5618"/>
    <cellStyle name="Note 7 3 9" xfId="4636"/>
    <cellStyle name="Note 7 4" xfId="1451"/>
    <cellStyle name="Note 7 4 2" xfId="1452"/>
    <cellStyle name="Note 7 4 2 2" xfId="1453"/>
    <cellStyle name="Note 7 4 2 2 2" xfId="1454"/>
    <cellStyle name="Note 7 4 2 2 2 2" xfId="1455"/>
    <cellStyle name="Note 7 4 2 2 2 2 2" xfId="3773"/>
    <cellStyle name="Note 7 4 2 2 3" xfId="1456"/>
    <cellStyle name="Note 7 4 2 2 3 2" xfId="3774"/>
    <cellStyle name="Note 7 4 2 3" xfId="1457"/>
    <cellStyle name="Note 7 4 2 3 2" xfId="1458"/>
    <cellStyle name="Note 7 4 2 3 2 2" xfId="3775"/>
    <cellStyle name="Note 7 4 2 4" xfId="1459"/>
    <cellStyle name="Note 7 4 2 4 2" xfId="3776"/>
    <cellStyle name="Note 7 4 2 4 2 2" xfId="5619"/>
    <cellStyle name="Note 7 4 2 4 3" xfId="4644"/>
    <cellStyle name="Note 7 4 2 5" xfId="3777"/>
    <cellStyle name="Note 7 4 2 5 2" xfId="5620"/>
    <cellStyle name="Note 7 4 2 6" xfId="3778"/>
    <cellStyle name="Note 7 4 2 6 2" xfId="5621"/>
    <cellStyle name="Note 7 4 2 7" xfId="3779"/>
    <cellStyle name="Note 7 4 2 7 2" xfId="5622"/>
    <cellStyle name="Note 7 4 2 8" xfId="4643"/>
    <cellStyle name="Note 7 4 3" xfId="1460"/>
    <cellStyle name="Note 7 4 3 2" xfId="1461"/>
    <cellStyle name="Note 7 4 3 2 2" xfId="1462"/>
    <cellStyle name="Note 7 4 3 2 2 2" xfId="3780"/>
    <cellStyle name="Note 7 4 3 3" xfId="1463"/>
    <cellStyle name="Note 7 4 3 3 2" xfId="3781"/>
    <cellStyle name="Note 7 4 3 3 2 2" xfId="5623"/>
    <cellStyle name="Note 7 4 3 3 3" xfId="4646"/>
    <cellStyle name="Note 7 4 3 4" xfId="3782"/>
    <cellStyle name="Note 7 4 3 4 2" xfId="5624"/>
    <cellStyle name="Note 7 4 3 5" xfId="3783"/>
    <cellStyle name="Note 7 4 3 5 2" xfId="5625"/>
    <cellStyle name="Note 7 4 3 6" xfId="3784"/>
    <cellStyle name="Note 7 4 3 6 2" xfId="5626"/>
    <cellStyle name="Note 7 4 3 7" xfId="4645"/>
    <cellStyle name="Note 7 4 4" xfId="1464"/>
    <cellStyle name="Note 7 4 4 2" xfId="1465"/>
    <cellStyle name="Note 7 4 4 2 2" xfId="3785"/>
    <cellStyle name="Note 7 4 5" xfId="1466"/>
    <cellStyle name="Note 7 4 5 2" xfId="3786"/>
    <cellStyle name="Note 7 4 5 2 2" xfId="5627"/>
    <cellStyle name="Note 7 4 5 3" xfId="3787"/>
    <cellStyle name="Note 7 4 5 3 2" xfId="5628"/>
    <cellStyle name="Note 7 4 5 4" xfId="3788"/>
    <cellStyle name="Note 7 4 5 4 2" xfId="5629"/>
    <cellStyle name="Note 7 4 5 5" xfId="4647"/>
    <cellStyle name="Note 7 4 6" xfId="3789"/>
    <cellStyle name="Note 7 4 6 2" xfId="5630"/>
    <cellStyle name="Note 7 4 7" xfId="3790"/>
    <cellStyle name="Note 7 4 7 2" xfId="5631"/>
    <cellStyle name="Note 7 4 8" xfId="3791"/>
    <cellStyle name="Note 7 4 8 2" xfId="5632"/>
    <cellStyle name="Note 7 4 9" xfId="4642"/>
    <cellStyle name="Note 7 5" xfId="1467"/>
    <cellStyle name="Note 7 5 2" xfId="1468"/>
    <cellStyle name="Note 7 5 2 2" xfId="1469"/>
    <cellStyle name="Note 7 5 2 2 2" xfId="1470"/>
    <cellStyle name="Note 7 5 2 2 2 2" xfId="1471"/>
    <cellStyle name="Note 7 5 2 2 2 2 2" xfId="3792"/>
    <cellStyle name="Note 7 5 2 2 3" xfId="1472"/>
    <cellStyle name="Note 7 5 2 2 3 2" xfId="3793"/>
    <cellStyle name="Note 7 5 2 3" xfId="1473"/>
    <cellStyle name="Note 7 5 2 3 2" xfId="1474"/>
    <cellStyle name="Note 7 5 2 3 2 2" xfId="3794"/>
    <cellStyle name="Note 7 5 2 4" xfId="1475"/>
    <cellStyle name="Note 7 5 2 4 2" xfId="3795"/>
    <cellStyle name="Note 7 5 2 4 2 2" xfId="5633"/>
    <cellStyle name="Note 7 5 2 4 3" xfId="4650"/>
    <cellStyle name="Note 7 5 2 5" xfId="3796"/>
    <cellStyle name="Note 7 5 2 5 2" xfId="5634"/>
    <cellStyle name="Note 7 5 2 6" xfId="3797"/>
    <cellStyle name="Note 7 5 2 6 2" xfId="5635"/>
    <cellStyle name="Note 7 5 2 7" xfId="3798"/>
    <cellStyle name="Note 7 5 2 7 2" xfId="5636"/>
    <cellStyle name="Note 7 5 2 8" xfId="4649"/>
    <cellStyle name="Note 7 5 3" xfId="1476"/>
    <cellStyle name="Note 7 5 3 2" xfId="1477"/>
    <cellStyle name="Note 7 5 3 2 2" xfId="1478"/>
    <cellStyle name="Note 7 5 3 2 2 2" xfId="3799"/>
    <cellStyle name="Note 7 5 3 3" xfId="1479"/>
    <cellStyle name="Note 7 5 3 3 2" xfId="3800"/>
    <cellStyle name="Note 7 5 3 3 2 2" xfId="5637"/>
    <cellStyle name="Note 7 5 3 3 3" xfId="4652"/>
    <cellStyle name="Note 7 5 3 4" xfId="3801"/>
    <cellStyle name="Note 7 5 3 4 2" xfId="5638"/>
    <cellStyle name="Note 7 5 3 5" xfId="3802"/>
    <cellStyle name="Note 7 5 3 5 2" xfId="5639"/>
    <cellStyle name="Note 7 5 3 6" xfId="3803"/>
    <cellStyle name="Note 7 5 3 6 2" xfId="5640"/>
    <cellStyle name="Note 7 5 3 7" xfId="4651"/>
    <cellStyle name="Note 7 5 4" xfId="1480"/>
    <cellStyle name="Note 7 5 4 2" xfId="1481"/>
    <cellStyle name="Note 7 5 4 2 2" xfId="3804"/>
    <cellStyle name="Note 7 5 5" xfId="1482"/>
    <cellStyle name="Note 7 5 5 2" xfId="3805"/>
    <cellStyle name="Note 7 5 5 2 2" xfId="5641"/>
    <cellStyle name="Note 7 5 5 3" xfId="3806"/>
    <cellStyle name="Note 7 5 5 3 2" xfId="5642"/>
    <cellStyle name="Note 7 5 5 4" xfId="3807"/>
    <cellStyle name="Note 7 5 5 4 2" xfId="5643"/>
    <cellStyle name="Note 7 5 5 5" xfId="4653"/>
    <cellStyle name="Note 7 5 6" xfId="3808"/>
    <cellStyle name="Note 7 5 6 2" xfId="5644"/>
    <cellStyle name="Note 7 5 7" xfId="3809"/>
    <cellStyle name="Note 7 5 7 2" xfId="5645"/>
    <cellStyle name="Note 7 5 8" xfId="3810"/>
    <cellStyle name="Note 7 5 8 2" xfId="5646"/>
    <cellStyle name="Note 7 5 9" xfId="4648"/>
    <cellStyle name="Note 7 6" xfId="1483"/>
    <cellStyle name="Note 7 6 2" xfId="1484"/>
    <cellStyle name="Note 7 6 2 2" xfId="1485"/>
    <cellStyle name="Note 7 6 2 2 2" xfId="1486"/>
    <cellStyle name="Note 7 6 2 2 2 2" xfId="1487"/>
    <cellStyle name="Note 7 6 2 2 2 2 2" xfId="3811"/>
    <cellStyle name="Note 7 6 2 2 3" xfId="1488"/>
    <cellStyle name="Note 7 6 2 2 3 2" xfId="3812"/>
    <cellStyle name="Note 7 6 2 3" xfId="1489"/>
    <cellStyle name="Note 7 6 2 3 2" xfId="1490"/>
    <cellStyle name="Note 7 6 2 3 2 2" xfId="3813"/>
    <cellStyle name="Note 7 6 2 4" xfId="1491"/>
    <cellStyle name="Note 7 6 2 4 2" xfId="3814"/>
    <cellStyle name="Note 7 6 2 4 2 2" xfId="5647"/>
    <cellStyle name="Note 7 6 2 4 3" xfId="4656"/>
    <cellStyle name="Note 7 6 2 5" xfId="3815"/>
    <cellStyle name="Note 7 6 2 5 2" xfId="5648"/>
    <cellStyle name="Note 7 6 2 6" xfId="3816"/>
    <cellStyle name="Note 7 6 2 6 2" xfId="5649"/>
    <cellStyle name="Note 7 6 2 7" xfId="3817"/>
    <cellStyle name="Note 7 6 2 7 2" xfId="5650"/>
    <cellStyle name="Note 7 6 2 8" xfId="4655"/>
    <cellStyle name="Note 7 6 3" xfId="1492"/>
    <cellStyle name="Note 7 6 3 2" xfId="1493"/>
    <cellStyle name="Note 7 6 3 2 2" xfId="1494"/>
    <cellStyle name="Note 7 6 3 2 2 2" xfId="3818"/>
    <cellStyle name="Note 7 6 3 3" xfId="1495"/>
    <cellStyle name="Note 7 6 3 3 2" xfId="3819"/>
    <cellStyle name="Note 7 6 3 3 2 2" xfId="5651"/>
    <cellStyle name="Note 7 6 3 3 3" xfId="4658"/>
    <cellStyle name="Note 7 6 3 4" xfId="3820"/>
    <cellStyle name="Note 7 6 3 4 2" xfId="5652"/>
    <cellStyle name="Note 7 6 3 5" xfId="3821"/>
    <cellStyle name="Note 7 6 3 5 2" xfId="5653"/>
    <cellStyle name="Note 7 6 3 6" xfId="3822"/>
    <cellStyle name="Note 7 6 3 6 2" xfId="5654"/>
    <cellStyle name="Note 7 6 3 7" xfId="4657"/>
    <cellStyle name="Note 7 6 4" xfId="1496"/>
    <cellStyle name="Note 7 6 4 2" xfId="1497"/>
    <cellStyle name="Note 7 6 4 2 2" xfId="3823"/>
    <cellStyle name="Note 7 6 5" xfId="1498"/>
    <cellStyle name="Note 7 6 5 2" xfId="3824"/>
    <cellStyle name="Note 7 6 5 2 2" xfId="5655"/>
    <cellStyle name="Note 7 6 5 3" xfId="3825"/>
    <cellStyle name="Note 7 6 5 3 2" xfId="5656"/>
    <cellStyle name="Note 7 6 5 4" xfId="3826"/>
    <cellStyle name="Note 7 6 5 4 2" xfId="5657"/>
    <cellStyle name="Note 7 6 5 5" xfId="4659"/>
    <cellStyle name="Note 7 6 6" xfId="3827"/>
    <cellStyle name="Note 7 6 6 2" xfId="5658"/>
    <cellStyle name="Note 7 6 7" xfId="3828"/>
    <cellStyle name="Note 7 6 7 2" xfId="5659"/>
    <cellStyle name="Note 7 6 8" xfId="3829"/>
    <cellStyle name="Note 7 6 8 2" xfId="5660"/>
    <cellStyle name="Note 7 6 9" xfId="4654"/>
    <cellStyle name="Note 7 7" xfId="1499"/>
    <cellStyle name="Note 7 7 2" xfId="1500"/>
    <cellStyle name="Note 7 7 2 2" xfId="1501"/>
    <cellStyle name="Note 7 7 2 2 2" xfId="1502"/>
    <cellStyle name="Note 7 7 2 2 2 2" xfId="1503"/>
    <cellStyle name="Note 7 7 2 2 2 2 2" xfId="3830"/>
    <cellStyle name="Note 7 7 2 2 3" xfId="1504"/>
    <cellStyle name="Note 7 7 2 2 3 2" xfId="3831"/>
    <cellStyle name="Note 7 7 2 3" xfId="1505"/>
    <cellStyle name="Note 7 7 2 3 2" xfId="1506"/>
    <cellStyle name="Note 7 7 2 3 2 2" xfId="3832"/>
    <cellStyle name="Note 7 7 2 4" xfId="1507"/>
    <cellStyle name="Note 7 7 2 4 2" xfId="3833"/>
    <cellStyle name="Note 7 7 2 4 2 2" xfId="5661"/>
    <cellStyle name="Note 7 7 2 4 3" xfId="4662"/>
    <cellStyle name="Note 7 7 2 5" xfId="3834"/>
    <cellStyle name="Note 7 7 2 5 2" xfId="5662"/>
    <cellStyle name="Note 7 7 2 6" xfId="3835"/>
    <cellStyle name="Note 7 7 2 6 2" xfId="5663"/>
    <cellStyle name="Note 7 7 2 7" xfId="3836"/>
    <cellStyle name="Note 7 7 2 7 2" xfId="5664"/>
    <cellStyle name="Note 7 7 2 8" xfId="4661"/>
    <cellStyle name="Note 7 7 3" xfId="1508"/>
    <cellStyle name="Note 7 7 3 2" xfId="1509"/>
    <cellStyle name="Note 7 7 3 2 2" xfId="1510"/>
    <cellStyle name="Note 7 7 3 2 2 2" xfId="3837"/>
    <cellStyle name="Note 7 7 3 3" xfId="1511"/>
    <cellStyle name="Note 7 7 3 3 2" xfId="3838"/>
    <cellStyle name="Note 7 7 3 3 2 2" xfId="5665"/>
    <cellStyle name="Note 7 7 3 3 3" xfId="4664"/>
    <cellStyle name="Note 7 7 3 4" xfId="3839"/>
    <cellStyle name="Note 7 7 3 4 2" xfId="5666"/>
    <cellStyle name="Note 7 7 3 5" xfId="3840"/>
    <cellStyle name="Note 7 7 3 5 2" xfId="5667"/>
    <cellStyle name="Note 7 7 3 6" xfId="3841"/>
    <cellStyle name="Note 7 7 3 6 2" xfId="5668"/>
    <cellStyle name="Note 7 7 3 7" xfId="4663"/>
    <cellStyle name="Note 7 7 4" xfId="1512"/>
    <cellStyle name="Note 7 7 4 2" xfId="1513"/>
    <cellStyle name="Note 7 7 4 2 2" xfId="3842"/>
    <cellStyle name="Note 7 7 5" xfId="1514"/>
    <cellStyle name="Note 7 7 5 2" xfId="3843"/>
    <cellStyle name="Note 7 7 5 2 2" xfId="5669"/>
    <cellStyle name="Note 7 7 5 3" xfId="3844"/>
    <cellStyle name="Note 7 7 5 3 2" xfId="5670"/>
    <cellStyle name="Note 7 7 5 4" xfId="3845"/>
    <cellStyle name="Note 7 7 5 4 2" xfId="5671"/>
    <cellStyle name="Note 7 7 5 5" xfId="4665"/>
    <cellStyle name="Note 7 7 6" xfId="3846"/>
    <cellStyle name="Note 7 7 6 2" xfId="5672"/>
    <cellStyle name="Note 7 7 7" xfId="3847"/>
    <cellStyle name="Note 7 7 7 2" xfId="5673"/>
    <cellStyle name="Note 7 7 8" xfId="3848"/>
    <cellStyle name="Note 7 7 8 2" xfId="5674"/>
    <cellStyle name="Note 7 7 9" xfId="4660"/>
    <cellStyle name="Note 7 8" xfId="1515"/>
    <cellStyle name="Note 7 8 2" xfId="1516"/>
    <cellStyle name="Note 7 8 2 2" xfId="1517"/>
    <cellStyle name="Note 7 8 2 2 2" xfId="1518"/>
    <cellStyle name="Note 7 8 2 2 2 2" xfId="1519"/>
    <cellStyle name="Note 7 8 2 2 2 2 2" xfId="3849"/>
    <cellStyle name="Note 7 8 2 2 3" xfId="1520"/>
    <cellStyle name="Note 7 8 2 2 3 2" xfId="3850"/>
    <cellStyle name="Note 7 8 2 3" xfId="1521"/>
    <cellStyle name="Note 7 8 2 3 2" xfId="1522"/>
    <cellStyle name="Note 7 8 2 3 2 2" xfId="3851"/>
    <cellStyle name="Note 7 8 2 4" xfId="1523"/>
    <cellStyle name="Note 7 8 2 4 2" xfId="3852"/>
    <cellStyle name="Note 7 8 2 4 2 2" xfId="5675"/>
    <cellStyle name="Note 7 8 2 4 3" xfId="4668"/>
    <cellStyle name="Note 7 8 2 5" xfId="3853"/>
    <cellStyle name="Note 7 8 2 5 2" xfId="5676"/>
    <cellStyle name="Note 7 8 2 6" xfId="3854"/>
    <cellStyle name="Note 7 8 2 6 2" xfId="5677"/>
    <cellStyle name="Note 7 8 2 7" xfId="3855"/>
    <cellStyle name="Note 7 8 2 7 2" xfId="5678"/>
    <cellStyle name="Note 7 8 2 8" xfId="4667"/>
    <cellStyle name="Note 7 8 3" xfId="1524"/>
    <cellStyle name="Note 7 8 3 2" xfId="1525"/>
    <cellStyle name="Note 7 8 3 2 2" xfId="1526"/>
    <cellStyle name="Note 7 8 3 2 2 2" xfId="3856"/>
    <cellStyle name="Note 7 8 3 3" xfId="1527"/>
    <cellStyle name="Note 7 8 3 3 2" xfId="3857"/>
    <cellStyle name="Note 7 8 3 3 2 2" xfId="5679"/>
    <cellStyle name="Note 7 8 3 3 3" xfId="4670"/>
    <cellStyle name="Note 7 8 3 4" xfId="3858"/>
    <cellStyle name="Note 7 8 3 4 2" xfId="5680"/>
    <cellStyle name="Note 7 8 3 5" xfId="3859"/>
    <cellStyle name="Note 7 8 3 5 2" xfId="5681"/>
    <cellStyle name="Note 7 8 3 6" xfId="3860"/>
    <cellStyle name="Note 7 8 3 6 2" xfId="5682"/>
    <cellStyle name="Note 7 8 3 7" xfId="4669"/>
    <cellStyle name="Note 7 8 4" xfId="1528"/>
    <cellStyle name="Note 7 8 4 2" xfId="1529"/>
    <cellStyle name="Note 7 8 4 2 2" xfId="3861"/>
    <cellStyle name="Note 7 8 5" xfId="1530"/>
    <cellStyle name="Note 7 8 5 2" xfId="3862"/>
    <cellStyle name="Note 7 8 5 2 2" xfId="5683"/>
    <cellStyle name="Note 7 8 5 3" xfId="3863"/>
    <cellStyle name="Note 7 8 5 3 2" xfId="5684"/>
    <cellStyle name="Note 7 8 5 4" xfId="3864"/>
    <cellStyle name="Note 7 8 5 4 2" xfId="5685"/>
    <cellStyle name="Note 7 8 5 5" xfId="4671"/>
    <cellStyle name="Note 7 8 6" xfId="3865"/>
    <cellStyle name="Note 7 8 6 2" xfId="5686"/>
    <cellStyle name="Note 7 8 7" xfId="3866"/>
    <cellStyle name="Note 7 8 7 2" xfId="5687"/>
    <cellStyle name="Note 7 8 8" xfId="3867"/>
    <cellStyle name="Note 7 8 8 2" xfId="5688"/>
    <cellStyle name="Note 7 8 9" xfId="4666"/>
    <cellStyle name="Note 8 2" xfId="1531"/>
    <cellStyle name="Note 8 2 2" xfId="1532"/>
    <cellStyle name="Note 8 2 2 2" xfId="1533"/>
    <cellStyle name="Note 8 2 2 2 2" xfId="1534"/>
    <cellStyle name="Note 8 2 2 2 2 2" xfId="1535"/>
    <cellStyle name="Note 8 2 2 2 2 2 2" xfId="3868"/>
    <cellStyle name="Note 8 2 2 2 3" xfId="1536"/>
    <cellStyle name="Note 8 2 2 2 3 2" xfId="3869"/>
    <cellStyle name="Note 8 2 2 3" xfId="1537"/>
    <cellStyle name="Note 8 2 2 3 2" xfId="1538"/>
    <cellStyle name="Note 8 2 2 3 2 2" xfId="3870"/>
    <cellStyle name="Note 8 2 2 4" xfId="1539"/>
    <cellStyle name="Note 8 2 2 4 2" xfId="3871"/>
    <cellStyle name="Note 8 2 2 4 2 2" xfId="5689"/>
    <cellStyle name="Note 8 2 2 4 3" xfId="4674"/>
    <cellStyle name="Note 8 2 2 5" xfId="3872"/>
    <cellStyle name="Note 8 2 2 5 2" xfId="5690"/>
    <cellStyle name="Note 8 2 2 6" xfId="3873"/>
    <cellStyle name="Note 8 2 2 6 2" xfId="5691"/>
    <cellStyle name="Note 8 2 2 7" xfId="3874"/>
    <cellStyle name="Note 8 2 2 7 2" xfId="5692"/>
    <cellStyle name="Note 8 2 2 8" xfId="4673"/>
    <cellStyle name="Note 8 2 3" xfId="1540"/>
    <cellStyle name="Note 8 2 3 2" xfId="1541"/>
    <cellStyle name="Note 8 2 3 2 2" xfId="1542"/>
    <cellStyle name="Note 8 2 3 2 2 2" xfId="3875"/>
    <cellStyle name="Note 8 2 3 3" xfId="1543"/>
    <cellStyle name="Note 8 2 3 3 2" xfId="3876"/>
    <cellStyle name="Note 8 2 3 3 2 2" xfId="5693"/>
    <cellStyle name="Note 8 2 3 3 3" xfId="4676"/>
    <cellStyle name="Note 8 2 3 4" xfId="3877"/>
    <cellStyle name="Note 8 2 3 4 2" xfId="5694"/>
    <cellStyle name="Note 8 2 3 5" xfId="3878"/>
    <cellStyle name="Note 8 2 3 5 2" xfId="5695"/>
    <cellStyle name="Note 8 2 3 6" xfId="3879"/>
    <cellStyle name="Note 8 2 3 6 2" xfId="5696"/>
    <cellStyle name="Note 8 2 3 7" xfId="4675"/>
    <cellStyle name="Note 8 2 4" xfId="1544"/>
    <cellStyle name="Note 8 2 4 2" xfId="1545"/>
    <cellStyle name="Note 8 2 4 2 2" xfId="3880"/>
    <cellStyle name="Note 8 2 5" xfId="1546"/>
    <cellStyle name="Note 8 2 5 2" xfId="3881"/>
    <cellStyle name="Note 8 2 5 2 2" xfId="5697"/>
    <cellStyle name="Note 8 2 5 3" xfId="3882"/>
    <cellStyle name="Note 8 2 5 3 2" xfId="5698"/>
    <cellStyle name="Note 8 2 5 4" xfId="3883"/>
    <cellStyle name="Note 8 2 5 4 2" xfId="5699"/>
    <cellStyle name="Note 8 2 5 5" xfId="4677"/>
    <cellStyle name="Note 8 2 6" xfId="3884"/>
    <cellStyle name="Note 8 2 6 2" xfId="5700"/>
    <cellStyle name="Note 8 2 7" xfId="3885"/>
    <cellStyle name="Note 8 2 7 2" xfId="5701"/>
    <cellStyle name="Note 8 2 8" xfId="3886"/>
    <cellStyle name="Note 8 2 8 2" xfId="5702"/>
    <cellStyle name="Note 8 2 9" xfId="4672"/>
    <cellStyle name="Note 8 3" xfId="1547"/>
    <cellStyle name="Note 8 3 2" xfId="1548"/>
    <cellStyle name="Note 8 3 2 2" xfId="1549"/>
    <cellStyle name="Note 8 3 2 2 2" xfId="1550"/>
    <cellStyle name="Note 8 3 2 2 2 2" xfId="1551"/>
    <cellStyle name="Note 8 3 2 2 2 2 2" xfId="3887"/>
    <cellStyle name="Note 8 3 2 2 3" xfId="1552"/>
    <cellStyle name="Note 8 3 2 2 3 2" xfId="3888"/>
    <cellStyle name="Note 8 3 2 3" xfId="1553"/>
    <cellStyle name="Note 8 3 2 3 2" xfId="1554"/>
    <cellStyle name="Note 8 3 2 3 2 2" xfId="3889"/>
    <cellStyle name="Note 8 3 2 4" xfId="1555"/>
    <cellStyle name="Note 8 3 2 4 2" xfId="3890"/>
    <cellStyle name="Note 8 3 2 4 2 2" xfId="5703"/>
    <cellStyle name="Note 8 3 2 4 3" xfId="4680"/>
    <cellStyle name="Note 8 3 2 5" xfId="3891"/>
    <cellStyle name="Note 8 3 2 5 2" xfId="5704"/>
    <cellStyle name="Note 8 3 2 6" xfId="3892"/>
    <cellStyle name="Note 8 3 2 6 2" xfId="5705"/>
    <cellStyle name="Note 8 3 2 7" xfId="3893"/>
    <cellStyle name="Note 8 3 2 7 2" xfId="5706"/>
    <cellStyle name="Note 8 3 2 8" xfId="4679"/>
    <cellStyle name="Note 8 3 3" xfId="1556"/>
    <cellStyle name="Note 8 3 3 2" xfId="1557"/>
    <cellStyle name="Note 8 3 3 2 2" xfId="1558"/>
    <cellStyle name="Note 8 3 3 2 2 2" xfId="3894"/>
    <cellStyle name="Note 8 3 3 3" xfId="1559"/>
    <cellStyle name="Note 8 3 3 3 2" xfId="3895"/>
    <cellStyle name="Note 8 3 3 3 2 2" xfId="5707"/>
    <cellStyle name="Note 8 3 3 3 3" xfId="4682"/>
    <cellStyle name="Note 8 3 3 4" xfId="3896"/>
    <cellStyle name="Note 8 3 3 4 2" xfId="5708"/>
    <cellStyle name="Note 8 3 3 5" xfId="3897"/>
    <cellStyle name="Note 8 3 3 5 2" xfId="5709"/>
    <cellStyle name="Note 8 3 3 6" xfId="3898"/>
    <cellStyle name="Note 8 3 3 6 2" xfId="5710"/>
    <cellStyle name="Note 8 3 3 7" xfId="4681"/>
    <cellStyle name="Note 8 3 4" xfId="1560"/>
    <cellStyle name="Note 8 3 4 2" xfId="1561"/>
    <cellStyle name="Note 8 3 4 2 2" xfId="3899"/>
    <cellStyle name="Note 8 3 5" xfId="1562"/>
    <cellStyle name="Note 8 3 5 2" xfId="3900"/>
    <cellStyle name="Note 8 3 5 2 2" xfId="5711"/>
    <cellStyle name="Note 8 3 5 3" xfId="3901"/>
    <cellStyle name="Note 8 3 5 3 2" xfId="5712"/>
    <cellStyle name="Note 8 3 5 4" xfId="3902"/>
    <cellStyle name="Note 8 3 5 4 2" xfId="5713"/>
    <cellStyle name="Note 8 3 5 5" xfId="4683"/>
    <cellStyle name="Note 8 3 6" xfId="3903"/>
    <cellStyle name="Note 8 3 6 2" xfId="5714"/>
    <cellStyle name="Note 8 3 7" xfId="3904"/>
    <cellStyle name="Note 8 3 7 2" xfId="5715"/>
    <cellStyle name="Note 8 3 8" xfId="3905"/>
    <cellStyle name="Note 8 3 8 2" xfId="5716"/>
    <cellStyle name="Note 8 3 9" xfId="4678"/>
    <cellStyle name="Note 8 4" xfId="1563"/>
    <cellStyle name="Note 8 4 2" xfId="1564"/>
    <cellStyle name="Note 8 4 2 2" xfId="1565"/>
    <cellStyle name="Note 8 4 2 2 2" xfId="1566"/>
    <cellStyle name="Note 8 4 2 2 2 2" xfId="1567"/>
    <cellStyle name="Note 8 4 2 2 2 2 2" xfId="3906"/>
    <cellStyle name="Note 8 4 2 2 3" xfId="1568"/>
    <cellStyle name="Note 8 4 2 2 3 2" xfId="3907"/>
    <cellStyle name="Note 8 4 2 3" xfId="1569"/>
    <cellStyle name="Note 8 4 2 3 2" xfId="1570"/>
    <cellStyle name="Note 8 4 2 3 2 2" xfId="3908"/>
    <cellStyle name="Note 8 4 2 4" xfId="1571"/>
    <cellStyle name="Note 8 4 2 4 2" xfId="3909"/>
    <cellStyle name="Note 8 4 2 4 2 2" xfId="5717"/>
    <cellStyle name="Note 8 4 2 4 3" xfId="4686"/>
    <cellStyle name="Note 8 4 2 5" xfId="3910"/>
    <cellStyle name="Note 8 4 2 5 2" xfId="5718"/>
    <cellStyle name="Note 8 4 2 6" xfId="3911"/>
    <cellStyle name="Note 8 4 2 6 2" xfId="5719"/>
    <cellStyle name="Note 8 4 2 7" xfId="3912"/>
    <cellStyle name="Note 8 4 2 7 2" xfId="5720"/>
    <cellStyle name="Note 8 4 2 8" xfId="4685"/>
    <cellStyle name="Note 8 4 3" xfId="1572"/>
    <cellStyle name="Note 8 4 3 2" xfId="1573"/>
    <cellStyle name="Note 8 4 3 2 2" xfId="1574"/>
    <cellStyle name="Note 8 4 3 2 2 2" xfId="3913"/>
    <cellStyle name="Note 8 4 3 3" xfId="1575"/>
    <cellStyle name="Note 8 4 3 3 2" xfId="3914"/>
    <cellStyle name="Note 8 4 3 3 2 2" xfId="5721"/>
    <cellStyle name="Note 8 4 3 3 3" xfId="4688"/>
    <cellStyle name="Note 8 4 3 4" xfId="3915"/>
    <cellStyle name="Note 8 4 3 4 2" xfId="5722"/>
    <cellStyle name="Note 8 4 3 5" xfId="3916"/>
    <cellStyle name="Note 8 4 3 5 2" xfId="5723"/>
    <cellStyle name="Note 8 4 3 6" xfId="3917"/>
    <cellStyle name="Note 8 4 3 6 2" xfId="5724"/>
    <cellStyle name="Note 8 4 3 7" xfId="4687"/>
    <cellStyle name="Note 8 4 4" xfId="1576"/>
    <cellStyle name="Note 8 4 4 2" xfId="1577"/>
    <cellStyle name="Note 8 4 4 2 2" xfId="3918"/>
    <cellStyle name="Note 8 4 5" xfId="1578"/>
    <cellStyle name="Note 8 4 5 2" xfId="3919"/>
    <cellStyle name="Note 8 4 5 2 2" xfId="5725"/>
    <cellStyle name="Note 8 4 5 3" xfId="3920"/>
    <cellStyle name="Note 8 4 5 3 2" xfId="5726"/>
    <cellStyle name="Note 8 4 5 4" xfId="3921"/>
    <cellStyle name="Note 8 4 5 4 2" xfId="5727"/>
    <cellStyle name="Note 8 4 5 5" xfId="4689"/>
    <cellStyle name="Note 8 4 6" xfId="3922"/>
    <cellStyle name="Note 8 4 6 2" xfId="5728"/>
    <cellStyle name="Note 8 4 7" xfId="3923"/>
    <cellStyle name="Note 8 4 7 2" xfId="5729"/>
    <cellStyle name="Note 8 4 8" xfId="3924"/>
    <cellStyle name="Note 8 4 8 2" xfId="5730"/>
    <cellStyle name="Note 8 4 9" xfId="4684"/>
    <cellStyle name="Note 8 5" xfId="1579"/>
    <cellStyle name="Note 8 5 2" xfId="1580"/>
    <cellStyle name="Note 8 5 2 2" xfId="1581"/>
    <cellStyle name="Note 8 5 2 2 2" xfId="1582"/>
    <cellStyle name="Note 8 5 2 2 2 2" xfId="1583"/>
    <cellStyle name="Note 8 5 2 2 2 2 2" xfId="3925"/>
    <cellStyle name="Note 8 5 2 2 3" xfId="1584"/>
    <cellStyle name="Note 8 5 2 2 3 2" xfId="3926"/>
    <cellStyle name="Note 8 5 2 3" xfId="1585"/>
    <cellStyle name="Note 8 5 2 3 2" xfId="1586"/>
    <cellStyle name="Note 8 5 2 3 2 2" xfId="3927"/>
    <cellStyle name="Note 8 5 2 4" xfId="1587"/>
    <cellStyle name="Note 8 5 2 4 2" xfId="3928"/>
    <cellStyle name="Note 8 5 2 4 2 2" xfId="5731"/>
    <cellStyle name="Note 8 5 2 4 3" xfId="4692"/>
    <cellStyle name="Note 8 5 2 5" xfId="3929"/>
    <cellStyle name="Note 8 5 2 5 2" xfId="5732"/>
    <cellStyle name="Note 8 5 2 6" xfId="3930"/>
    <cellStyle name="Note 8 5 2 6 2" xfId="5733"/>
    <cellStyle name="Note 8 5 2 7" xfId="3931"/>
    <cellStyle name="Note 8 5 2 7 2" xfId="5734"/>
    <cellStyle name="Note 8 5 2 8" xfId="4691"/>
    <cellStyle name="Note 8 5 3" xfId="1588"/>
    <cellStyle name="Note 8 5 3 2" xfId="1589"/>
    <cellStyle name="Note 8 5 3 2 2" xfId="1590"/>
    <cellStyle name="Note 8 5 3 2 2 2" xfId="3932"/>
    <cellStyle name="Note 8 5 3 3" xfId="1591"/>
    <cellStyle name="Note 8 5 3 3 2" xfId="3933"/>
    <cellStyle name="Note 8 5 3 3 2 2" xfId="5735"/>
    <cellStyle name="Note 8 5 3 3 3" xfId="4694"/>
    <cellStyle name="Note 8 5 3 4" xfId="3934"/>
    <cellStyle name="Note 8 5 3 4 2" xfId="5736"/>
    <cellStyle name="Note 8 5 3 5" xfId="3935"/>
    <cellStyle name="Note 8 5 3 5 2" xfId="5737"/>
    <cellStyle name="Note 8 5 3 6" xfId="3936"/>
    <cellStyle name="Note 8 5 3 6 2" xfId="5738"/>
    <cellStyle name="Note 8 5 3 7" xfId="4693"/>
    <cellStyle name="Note 8 5 4" xfId="1592"/>
    <cellStyle name="Note 8 5 4 2" xfId="1593"/>
    <cellStyle name="Note 8 5 4 2 2" xfId="3937"/>
    <cellStyle name="Note 8 5 5" xfId="1594"/>
    <cellStyle name="Note 8 5 5 2" xfId="3938"/>
    <cellStyle name="Note 8 5 5 2 2" xfId="5739"/>
    <cellStyle name="Note 8 5 5 3" xfId="3939"/>
    <cellStyle name="Note 8 5 5 3 2" xfId="5740"/>
    <cellStyle name="Note 8 5 5 4" xfId="3940"/>
    <cellStyle name="Note 8 5 5 4 2" xfId="5741"/>
    <cellStyle name="Note 8 5 5 5" xfId="4695"/>
    <cellStyle name="Note 8 5 6" xfId="3941"/>
    <cellStyle name="Note 8 5 6 2" xfId="5742"/>
    <cellStyle name="Note 8 5 7" xfId="3942"/>
    <cellStyle name="Note 8 5 7 2" xfId="5743"/>
    <cellStyle name="Note 8 5 8" xfId="3943"/>
    <cellStyle name="Note 8 5 8 2" xfId="5744"/>
    <cellStyle name="Note 8 5 9" xfId="4690"/>
    <cellStyle name="Note 8 6" xfId="1595"/>
    <cellStyle name="Note 8 6 2" xfId="1596"/>
    <cellStyle name="Note 8 6 2 2" xfId="1597"/>
    <cellStyle name="Note 8 6 2 2 2" xfId="1598"/>
    <cellStyle name="Note 8 6 2 2 2 2" xfId="1599"/>
    <cellStyle name="Note 8 6 2 2 2 2 2" xfId="3944"/>
    <cellStyle name="Note 8 6 2 2 3" xfId="1600"/>
    <cellStyle name="Note 8 6 2 2 3 2" xfId="3945"/>
    <cellStyle name="Note 8 6 2 3" xfId="1601"/>
    <cellStyle name="Note 8 6 2 3 2" xfId="1602"/>
    <cellStyle name="Note 8 6 2 3 2 2" xfId="3946"/>
    <cellStyle name="Note 8 6 2 4" xfId="1603"/>
    <cellStyle name="Note 8 6 2 4 2" xfId="3947"/>
    <cellStyle name="Note 8 6 2 4 2 2" xfId="5745"/>
    <cellStyle name="Note 8 6 2 4 3" xfId="4698"/>
    <cellStyle name="Note 8 6 2 5" xfId="3948"/>
    <cellStyle name="Note 8 6 2 5 2" xfId="5746"/>
    <cellStyle name="Note 8 6 2 6" xfId="3949"/>
    <cellStyle name="Note 8 6 2 6 2" xfId="5747"/>
    <cellStyle name="Note 8 6 2 7" xfId="3950"/>
    <cellStyle name="Note 8 6 2 7 2" xfId="5748"/>
    <cellStyle name="Note 8 6 2 8" xfId="4697"/>
    <cellStyle name="Note 8 6 3" xfId="1604"/>
    <cellStyle name="Note 8 6 3 2" xfId="1605"/>
    <cellStyle name="Note 8 6 3 2 2" xfId="1606"/>
    <cellStyle name="Note 8 6 3 2 2 2" xfId="3951"/>
    <cellStyle name="Note 8 6 3 3" xfId="1607"/>
    <cellStyle name="Note 8 6 3 3 2" xfId="3952"/>
    <cellStyle name="Note 8 6 3 3 2 2" xfId="5749"/>
    <cellStyle name="Note 8 6 3 3 3" xfId="4700"/>
    <cellStyle name="Note 8 6 3 4" xfId="3953"/>
    <cellStyle name="Note 8 6 3 4 2" xfId="5750"/>
    <cellStyle name="Note 8 6 3 5" xfId="3954"/>
    <cellStyle name="Note 8 6 3 5 2" xfId="5751"/>
    <cellStyle name="Note 8 6 3 6" xfId="3955"/>
    <cellStyle name="Note 8 6 3 6 2" xfId="5752"/>
    <cellStyle name="Note 8 6 3 7" xfId="4699"/>
    <cellStyle name="Note 8 6 4" xfId="1608"/>
    <cellStyle name="Note 8 6 4 2" xfId="1609"/>
    <cellStyle name="Note 8 6 4 2 2" xfId="3956"/>
    <cellStyle name="Note 8 6 5" xfId="1610"/>
    <cellStyle name="Note 8 6 5 2" xfId="3957"/>
    <cellStyle name="Note 8 6 5 2 2" xfId="5753"/>
    <cellStyle name="Note 8 6 5 3" xfId="3958"/>
    <cellStyle name="Note 8 6 5 3 2" xfId="5754"/>
    <cellStyle name="Note 8 6 5 4" xfId="3959"/>
    <cellStyle name="Note 8 6 5 4 2" xfId="5755"/>
    <cellStyle name="Note 8 6 5 5" xfId="4701"/>
    <cellStyle name="Note 8 6 6" xfId="3960"/>
    <cellStyle name="Note 8 6 6 2" xfId="5756"/>
    <cellStyle name="Note 8 6 7" xfId="3961"/>
    <cellStyle name="Note 8 6 7 2" xfId="5757"/>
    <cellStyle name="Note 8 6 8" xfId="3962"/>
    <cellStyle name="Note 8 6 8 2" xfId="5758"/>
    <cellStyle name="Note 8 6 9" xfId="4696"/>
    <cellStyle name="Note 8 7" xfId="1611"/>
    <cellStyle name="Note 8 7 2" xfId="1612"/>
    <cellStyle name="Note 8 7 2 2" xfId="1613"/>
    <cellStyle name="Note 8 7 2 2 2" xfId="1614"/>
    <cellStyle name="Note 8 7 2 2 2 2" xfId="1615"/>
    <cellStyle name="Note 8 7 2 2 2 2 2" xfId="3963"/>
    <cellStyle name="Note 8 7 2 2 3" xfId="1616"/>
    <cellStyle name="Note 8 7 2 2 3 2" xfId="3964"/>
    <cellStyle name="Note 8 7 2 3" xfId="1617"/>
    <cellStyle name="Note 8 7 2 3 2" xfId="1618"/>
    <cellStyle name="Note 8 7 2 3 2 2" xfId="3965"/>
    <cellStyle name="Note 8 7 2 4" xfId="1619"/>
    <cellStyle name="Note 8 7 2 4 2" xfId="3966"/>
    <cellStyle name="Note 8 7 2 4 2 2" xfId="5759"/>
    <cellStyle name="Note 8 7 2 4 3" xfId="4704"/>
    <cellStyle name="Note 8 7 2 5" xfId="3967"/>
    <cellStyle name="Note 8 7 2 5 2" xfId="5760"/>
    <cellStyle name="Note 8 7 2 6" xfId="3968"/>
    <cellStyle name="Note 8 7 2 6 2" xfId="5761"/>
    <cellStyle name="Note 8 7 2 7" xfId="3969"/>
    <cellStyle name="Note 8 7 2 7 2" xfId="5762"/>
    <cellStyle name="Note 8 7 2 8" xfId="4703"/>
    <cellStyle name="Note 8 7 3" xfId="1620"/>
    <cellStyle name="Note 8 7 3 2" xfId="1621"/>
    <cellStyle name="Note 8 7 3 2 2" xfId="1622"/>
    <cellStyle name="Note 8 7 3 2 2 2" xfId="3970"/>
    <cellStyle name="Note 8 7 3 3" xfId="1623"/>
    <cellStyle name="Note 8 7 3 3 2" xfId="3971"/>
    <cellStyle name="Note 8 7 3 3 2 2" xfId="5763"/>
    <cellStyle name="Note 8 7 3 3 3" xfId="4706"/>
    <cellStyle name="Note 8 7 3 4" xfId="3972"/>
    <cellStyle name="Note 8 7 3 4 2" xfId="5764"/>
    <cellStyle name="Note 8 7 3 5" xfId="3973"/>
    <cellStyle name="Note 8 7 3 5 2" xfId="5765"/>
    <cellStyle name="Note 8 7 3 6" xfId="3974"/>
    <cellStyle name="Note 8 7 3 6 2" xfId="5766"/>
    <cellStyle name="Note 8 7 3 7" xfId="4705"/>
    <cellStyle name="Note 8 7 4" xfId="1624"/>
    <cellStyle name="Note 8 7 4 2" xfId="1625"/>
    <cellStyle name="Note 8 7 4 2 2" xfId="3975"/>
    <cellStyle name="Note 8 7 5" xfId="1626"/>
    <cellStyle name="Note 8 7 5 2" xfId="3976"/>
    <cellStyle name="Note 8 7 5 2 2" xfId="5767"/>
    <cellStyle name="Note 8 7 5 3" xfId="3977"/>
    <cellStyle name="Note 8 7 5 3 2" xfId="5768"/>
    <cellStyle name="Note 8 7 5 4" xfId="3978"/>
    <cellStyle name="Note 8 7 5 4 2" xfId="5769"/>
    <cellStyle name="Note 8 7 5 5" xfId="4707"/>
    <cellStyle name="Note 8 7 6" xfId="3979"/>
    <cellStyle name="Note 8 7 6 2" xfId="5770"/>
    <cellStyle name="Note 8 7 7" xfId="3980"/>
    <cellStyle name="Note 8 7 7 2" xfId="5771"/>
    <cellStyle name="Note 8 7 8" xfId="3981"/>
    <cellStyle name="Note 8 7 8 2" xfId="5772"/>
    <cellStyle name="Note 8 7 9" xfId="4702"/>
    <cellStyle name="Note 8 8" xfId="1627"/>
    <cellStyle name="Note 8 8 2" xfId="1628"/>
    <cellStyle name="Note 8 8 2 2" xfId="1629"/>
    <cellStyle name="Note 8 8 2 2 2" xfId="1630"/>
    <cellStyle name="Note 8 8 2 2 2 2" xfId="1631"/>
    <cellStyle name="Note 8 8 2 2 2 2 2" xfId="3982"/>
    <cellStyle name="Note 8 8 2 2 3" xfId="1632"/>
    <cellStyle name="Note 8 8 2 2 3 2" xfId="3983"/>
    <cellStyle name="Note 8 8 2 3" xfId="1633"/>
    <cellStyle name="Note 8 8 2 3 2" xfId="1634"/>
    <cellStyle name="Note 8 8 2 3 2 2" xfId="3984"/>
    <cellStyle name="Note 8 8 2 4" xfId="1635"/>
    <cellStyle name="Note 8 8 2 4 2" xfId="3985"/>
    <cellStyle name="Note 8 8 2 4 2 2" xfId="5773"/>
    <cellStyle name="Note 8 8 2 4 3" xfId="4710"/>
    <cellStyle name="Note 8 8 2 5" xfId="3986"/>
    <cellStyle name="Note 8 8 2 5 2" xfId="5774"/>
    <cellStyle name="Note 8 8 2 6" xfId="3987"/>
    <cellStyle name="Note 8 8 2 6 2" xfId="5775"/>
    <cellStyle name="Note 8 8 2 7" xfId="3988"/>
    <cellStyle name="Note 8 8 2 7 2" xfId="5776"/>
    <cellStyle name="Note 8 8 2 8" xfId="4709"/>
    <cellStyle name="Note 8 8 3" xfId="1636"/>
    <cellStyle name="Note 8 8 3 2" xfId="1637"/>
    <cellStyle name="Note 8 8 3 2 2" xfId="1638"/>
    <cellStyle name="Note 8 8 3 2 2 2" xfId="3989"/>
    <cellStyle name="Note 8 8 3 3" xfId="1639"/>
    <cellStyle name="Note 8 8 3 3 2" xfId="3990"/>
    <cellStyle name="Note 8 8 3 3 2 2" xfId="5777"/>
    <cellStyle name="Note 8 8 3 3 3" xfId="4712"/>
    <cellStyle name="Note 8 8 3 4" xfId="3991"/>
    <cellStyle name="Note 8 8 3 4 2" xfId="5778"/>
    <cellStyle name="Note 8 8 3 5" xfId="3992"/>
    <cellStyle name="Note 8 8 3 5 2" xfId="5779"/>
    <cellStyle name="Note 8 8 3 6" xfId="3993"/>
    <cellStyle name="Note 8 8 3 6 2" xfId="5780"/>
    <cellStyle name="Note 8 8 3 7" xfId="4711"/>
    <cellStyle name="Note 8 8 4" xfId="1640"/>
    <cellStyle name="Note 8 8 4 2" xfId="1641"/>
    <cellStyle name="Note 8 8 4 2 2" xfId="3994"/>
    <cellStyle name="Note 8 8 5" xfId="1642"/>
    <cellStyle name="Note 8 8 5 2" xfId="3995"/>
    <cellStyle name="Note 8 8 5 2 2" xfId="5781"/>
    <cellStyle name="Note 8 8 5 3" xfId="3996"/>
    <cellStyle name="Note 8 8 5 3 2" xfId="5782"/>
    <cellStyle name="Note 8 8 5 4" xfId="3997"/>
    <cellStyle name="Note 8 8 5 4 2" xfId="5783"/>
    <cellStyle name="Note 8 8 5 5" xfId="4713"/>
    <cellStyle name="Note 8 8 6" xfId="3998"/>
    <cellStyle name="Note 8 8 6 2" xfId="5784"/>
    <cellStyle name="Note 8 8 7" xfId="3999"/>
    <cellStyle name="Note 8 8 7 2" xfId="5785"/>
    <cellStyle name="Note 8 8 8" xfId="4000"/>
    <cellStyle name="Note 8 8 8 2" xfId="5786"/>
    <cellStyle name="Note 8 8 9" xfId="4708"/>
    <cellStyle name="Note 9 2" xfId="1643"/>
    <cellStyle name="Note 9 2 2" xfId="1644"/>
    <cellStyle name="Note 9 2 2 2" xfId="1645"/>
    <cellStyle name="Note 9 2 2 2 2" xfId="1646"/>
    <cellStyle name="Note 9 2 2 2 2 2" xfId="1647"/>
    <cellStyle name="Note 9 2 2 2 2 2 2" xfId="4001"/>
    <cellStyle name="Note 9 2 2 2 3" xfId="1648"/>
    <cellStyle name="Note 9 2 2 2 3 2" xfId="4002"/>
    <cellStyle name="Note 9 2 2 3" xfId="1649"/>
    <cellStyle name="Note 9 2 2 3 2" xfId="1650"/>
    <cellStyle name="Note 9 2 2 3 2 2" xfId="4003"/>
    <cellStyle name="Note 9 2 2 4" xfId="1651"/>
    <cellStyle name="Note 9 2 2 4 2" xfId="4004"/>
    <cellStyle name="Note 9 2 2 4 2 2" xfId="5787"/>
    <cellStyle name="Note 9 2 2 4 3" xfId="4716"/>
    <cellStyle name="Note 9 2 2 5" xfId="4005"/>
    <cellStyle name="Note 9 2 2 5 2" xfId="5788"/>
    <cellStyle name="Note 9 2 2 6" xfId="4006"/>
    <cellStyle name="Note 9 2 2 6 2" xfId="5789"/>
    <cellStyle name="Note 9 2 2 7" xfId="4007"/>
    <cellStyle name="Note 9 2 2 7 2" xfId="5790"/>
    <cellStyle name="Note 9 2 2 8" xfId="4715"/>
    <cellStyle name="Note 9 2 3" xfId="1652"/>
    <cellStyle name="Note 9 2 3 2" xfId="1653"/>
    <cellStyle name="Note 9 2 3 2 2" xfId="1654"/>
    <cellStyle name="Note 9 2 3 2 2 2" xfId="4008"/>
    <cellStyle name="Note 9 2 3 3" xfId="1655"/>
    <cellStyle name="Note 9 2 3 3 2" xfId="4009"/>
    <cellStyle name="Note 9 2 3 3 2 2" xfId="5791"/>
    <cellStyle name="Note 9 2 3 3 3" xfId="4718"/>
    <cellStyle name="Note 9 2 3 4" xfId="4010"/>
    <cellStyle name="Note 9 2 3 4 2" xfId="5792"/>
    <cellStyle name="Note 9 2 3 5" xfId="4011"/>
    <cellStyle name="Note 9 2 3 5 2" xfId="5793"/>
    <cellStyle name="Note 9 2 3 6" xfId="4012"/>
    <cellStyle name="Note 9 2 3 6 2" xfId="5794"/>
    <cellStyle name="Note 9 2 3 7" xfId="4717"/>
    <cellStyle name="Note 9 2 4" xfId="1656"/>
    <cellStyle name="Note 9 2 4 2" xfId="1657"/>
    <cellStyle name="Note 9 2 4 2 2" xfId="4013"/>
    <cellStyle name="Note 9 2 5" xfId="1658"/>
    <cellStyle name="Note 9 2 5 2" xfId="4014"/>
    <cellStyle name="Note 9 2 5 2 2" xfId="5795"/>
    <cellStyle name="Note 9 2 5 3" xfId="4015"/>
    <cellStyle name="Note 9 2 5 3 2" xfId="5796"/>
    <cellStyle name="Note 9 2 5 4" xfId="4016"/>
    <cellStyle name="Note 9 2 5 4 2" xfId="5797"/>
    <cellStyle name="Note 9 2 5 5" xfId="4719"/>
    <cellStyle name="Note 9 2 6" xfId="4017"/>
    <cellStyle name="Note 9 2 6 2" xfId="5798"/>
    <cellStyle name="Note 9 2 7" xfId="4018"/>
    <cellStyle name="Note 9 2 7 2" xfId="5799"/>
    <cellStyle name="Note 9 2 8" xfId="4019"/>
    <cellStyle name="Note 9 2 8 2" xfId="5800"/>
    <cellStyle name="Note 9 2 9" xfId="4714"/>
    <cellStyle name="Note 9 3" xfId="1659"/>
    <cellStyle name="Note 9 3 2" xfId="1660"/>
    <cellStyle name="Note 9 3 2 2" xfId="1661"/>
    <cellStyle name="Note 9 3 2 2 2" xfId="1662"/>
    <cellStyle name="Note 9 3 2 2 2 2" xfId="1663"/>
    <cellStyle name="Note 9 3 2 2 2 2 2" xfId="4020"/>
    <cellStyle name="Note 9 3 2 2 3" xfId="1664"/>
    <cellStyle name="Note 9 3 2 2 3 2" xfId="4021"/>
    <cellStyle name="Note 9 3 2 3" xfId="1665"/>
    <cellStyle name="Note 9 3 2 3 2" xfId="1666"/>
    <cellStyle name="Note 9 3 2 3 2 2" xfId="4022"/>
    <cellStyle name="Note 9 3 2 4" xfId="1667"/>
    <cellStyle name="Note 9 3 2 4 2" xfId="4023"/>
    <cellStyle name="Note 9 3 2 4 2 2" xfId="5801"/>
    <cellStyle name="Note 9 3 2 4 3" xfId="4722"/>
    <cellStyle name="Note 9 3 2 5" xfId="4024"/>
    <cellStyle name="Note 9 3 2 5 2" xfId="5802"/>
    <cellStyle name="Note 9 3 2 6" xfId="4025"/>
    <cellStyle name="Note 9 3 2 6 2" xfId="5803"/>
    <cellStyle name="Note 9 3 2 7" xfId="4026"/>
    <cellStyle name="Note 9 3 2 7 2" xfId="5804"/>
    <cellStyle name="Note 9 3 2 8" xfId="4721"/>
    <cellStyle name="Note 9 3 3" xfId="1668"/>
    <cellStyle name="Note 9 3 3 2" xfId="1669"/>
    <cellStyle name="Note 9 3 3 2 2" xfId="1670"/>
    <cellStyle name="Note 9 3 3 2 2 2" xfId="4027"/>
    <cellStyle name="Note 9 3 3 3" xfId="1671"/>
    <cellStyle name="Note 9 3 3 3 2" xfId="4028"/>
    <cellStyle name="Note 9 3 3 3 2 2" xfId="5805"/>
    <cellStyle name="Note 9 3 3 3 3" xfId="4724"/>
    <cellStyle name="Note 9 3 3 4" xfId="4029"/>
    <cellStyle name="Note 9 3 3 4 2" xfId="5806"/>
    <cellStyle name="Note 9 3 3 5" xfId="4030"/>
    <cellStyle name="Note 9 3 3 5 2" xfId="5807"/>
    <cellStyle name="Note 9 3 3 6" xfId="4031"/>
    <cellStyle name="Note 9 3 3 6 2" xfId="5808"/>
    <cellStyle name="Note 9 3 3 7" xfId="4723"/>
    <cellStyle name="Note 9 3 4" xfId="1672"/>
    <cellStyle name="Note 9 3 4 2" xfId="1673"/>
    <cellStyle name="Note 9 3 4 2 2" xfId="4032"/>
    <cellStyle name="Note 9 3 5" xfId="1674"/>
    <cellStyle name="Note 9 3 5 2" xfId="4033"/>
    <cellStyle name="Note 9 3 5 2 2" xfId="5809"/>
    <cellStyle name="Note 9 3 5 3" xfId="4034"/>
    <cellStyle name="Note 9 3 5 3 2" xfId="5810"/>
    <cellStyle name="Note 9 3 5 4" xfId="4035"/>
    <cellStyle name="Note 9 3 5 4 2" xfId="5811"/>
    <cellStyle name="Note 9 3 5 5" xfId="4725"/>
    <cellStyle name="Note 9 3 6" xfId="4036"/>
    <cellStyle name="Note 9 3 6 2" xfId="5812"/>
    <cellStyle name="Note 9 3 7" xfId="4037"/>
    <cellStyle name="Note 9 3 7 2" xfId="5813"/>
    <cellStyle name="Note 9 3 8" xfId="4038"/>
    <cellStyle name="Note 9 3 8 2" xfId="5814"/>
    <cellStyle name="Note 9 3 9" xfId="4720"/>
    <cellStyle name="Note 9 4" xfId="1675"/>
    <cellStyle name="Note 9 4 2" xfId="1676"/>
    <cellStyle name="Note 9 4 2 2" xfId="1677"/>
    <cellStyle name="Note 9 4 2 2 2" xfId="1678"/>
    <cellStyle name="Note 9 4 2 2 2 2" xfId="1679"/>
    <cellStyle name="Note 9 4 2 2 2 2 2" xfId="4039"/>
    <cellStyle name="Note 9 4 2 2 3" xfId="1680"/>
    <cellStyle name="Note 9 4 2 2 3 2" xfId="4040"/>
    <cellStyle name="Note 9 4 2 3" xfId="1681"/>
    <cellStyle name="Note 9 4 2 3 2" xfId="1682"/>
    <cellStyle name="Note 9 4 2 3 2 2" xfId="4041"/>
    <cellStyle name="Note 9 4 2 4" xfId="1683"/>
    <cellStyle name="Note 9 4 2 4 2" xfId="4042"/>
    <cellStyle name="Note 9 4 2 4 2 2" xfId="5815"/>
    <cellStyle name="Note 9 4 2 4 3" xfId="4728"/>
    <cellStyle name="Note 9 4 2 5" xfId="4043"/>
    <cellStyle name="Note 9 4 2 5 2" xfId="5816"/>
    <cellStyle name="Note 9 4 2 6" xfId="4044"/>
    <cellStyle name="Note 9 4 2 6 2" xfId="5817"/>
    <cellStyle name="Note 9 4 2 7" xfId="4045"/>
    <cellStyle name="Note 9 4 2 7 2" xfId="5818"/>
    <cellStyle name="Note 9 4 2 8" xfId="4727"/>
    <cellStyle name="Note 9 4 3" xfId="1684"/>
    <cellStyle name="Note 9 4 3 2" xfId="1685"/>
    <cellStyle name="Note 9 4 3 2 2" xfId="1686"/>
    <cellStyle name="Note 9 4 3 2 2 2" xfId="4046"/>
    <cellStyle name="Note 9 4 3 3" xfId="1687"/>
    <cellStyle name="Note 9 4 3 3 2" xfId="4047"/>
    <cellStyle name="Note 9 4 3 3 2 2" xfId="5819"/>
    <cellStyle name="Note 9 4 3 3 3" xfId="4730"/>
    <cellStyle name="Note 9 4 3 4" xfId="4048"/>
    <cellStyle name="Note 9 4 3 4 2" xfId="5820"/>
    <cellStyle name="Note 9 4 3 5" xfId="4049"/>
    <cellStyle name="Note 9 4 3 5 2" xfId="5821"/>
    <cellStyle name="Note 9 4 3 6" xfId="4050"/>
    <cellStyle name="Note 9 4 3 6 2" xfId="5822"/>
    <cellStyle name="Note 9 4 3 7" xfId="4729"/>
    <cellStyle name="Note 9 4 4" xfId="1688"/>
    <cellStyle name="Note 9 4 4 2" xfId="1689"/>
    <cellStyle name="Note 9 4 4 2 2" xfId="4051"/>
    <cellStyle name="Note 9 4 5" xfId="1690"/>
    <cellStyle name="Note 9 4 5 2" xfId="4052"/>
    <cellStyle name="Note 9 4 5 2 2" xfId="5823"/>
    <cellStyle name="Note 9 4 5 3" xfId="4053"/>
    <cellStyle name="Note 9 4 5 3 2" xfId="5824"/>
    <cellStyle name="Note 9 4 5 4" xfId="4054"/>
    <cellStyle name="Note 9 4 5 4 2" xfId="5825"/>
    <cellStyle name="Note 9 4 5 5" xfId="4731"/>
    <cellStyle name="Note 9 4 6" xfId="4055"/>
    <cellStyle name="Note 9 4 6 2" xfId="5826"/>
    <cellStyle name="Note 9 4 7" xfId="4056"/>
    <cellStyle name="Note 9 4 7 2" xfId="5827"/>
    <cellStyle name="Note 9 4 8" xfId="4057"/>
    <cellStyle name="Note 9 4 8 2" xfId="5828"/>
    <cellStyle name="Note 9 4 9" xfId="4726"/>
    <cellStyle name="Note 9 5" xfId="1691"/>
    <cellStyle name="Note 9 5 2" xfId="1692"/>
    <cellStyle name="Note 9 5 2 2" xfId="1693"/>
    <cellStyle name="Note 9 5 2 2 2" xfId="1694"/>
    <cellStyle name="Note 9 5 2 2 2 2" xfId="1695"/>
    <cellStyle name="Note 9 5 2 2 2 2 2" xfId="4058"/>
    <cellStyle name="Note 9 5 2 2 3" xfId="1696"/>
    <cellStyle name="Note 9 5 2 2 3 2" xfId="4059"/>
    <cellStyle name="Note 9 5 2 3" xfId="1697"/>
    <cellStyle name="Note 9 5 2 3 2" xfId="1698"/>
    <cellStyle name="Note 9 5 2 3 2 2" xfId="4060"/>
    <cellStyle name="Note 9 5 2 4" xfId="1699"/>
    <cellStyle name="Note 9 5 2 4 2" xfId="4061"/>
    <cellStyle name="Note 9 5 2 4 2 2" xfId="5829"/>
    <cellStyle name="Note 9 5 2 4 3" xfId="4734"/>
    <cellStyle name="Note 9 5 2 5" xfId="4062"/>
    <cellStyle name="Note 9 5 2 5 2" xfId="5830"/>
    <cellStyle name="Note 9 5 2 6" xfId="4063"/>
    <cellStyle name="Note 9 5 2 6 2" xfId="5831"/>
    <cellStyle name="Note 9 5 2 7" xfId="4064"/>
    <cellStyle name="Note 9 5 2 7 2" xfId="5832"/>
    <cellStyle name="Note 9 5 2 8" xfId="4733"/>
    <cellStyle name="Note 9 5 3" xfId="1700"/>
    <cellStyle name="Note 9 5 3 2" xfId="1701"/>
    <cellStyle name="Note 9 5 3 2 2" xfId="1702"/>
    <cellStyle name="Note 9 5 3 2 2 2" xfId="4065"/>
    <cellStyle name="Note 9 5 3 3" xfId="1703"/>
    <cellStyle name="Note 9 5 3 3 2" xfId="4066"/>
    <cellStyle name="Note 9 5 3 3 2 2" xfId="5833"/>
    <cellStyle name="Note 9 5 3 3 3" xfId="4736"/>
    <cellStyle name="Note 9 5 3 4" xfId="4067"/>
    <cellStyle name="Note 9 5 3 4 2" xfId="5834"/>
    <cellStyle name="Note 9 5 3 5" xfId="4068"/>
    <cellStyle name="Note 9 5 3 5 2" xfId="5835"/>
    <cellStyle name="Note 9 5 3 6" xfId="4069"/>
    <cellStyle name="Note 9 5 3 6 2" xfId="5836"/>
    <cellStyle name="Note 9 5 3 7" xfId="4735"/>
    <cellStyle name="Note 9 5 4" xfId="1704"/>
    <cellStyle name="Note 9 5 4 2" xfId="1705"/>
    <cellStyle name="Note 9 5 4 2 2" xfId="4070"/>
    <cellStyle name="Note 9 5 5" xfId="1706"/>
    <cellStyle name="Note 9 5 5 2" xfId="4071"/>
    <cellStyle name="Note 9 5 5 2 2" xfId="5837"/>
    <cellStyle name="Note 9 5 5 3" xfId="4072"/>
    <cellStyle name="Note 9 5 5 3 2" xfId="5838"/>
    <cellStyle name="Note 9 5 5 4" xfId="4073"/>
    <cellStyle name="Note 9 5 5 4 2" xfId="5839"/>
    <cellStyle name="Note 9 5 5 5" xfId="4737"/>
    <cellStyle name="Note 9 5 6" xfId="4074"/>
    <cellStyle name="Note 9 5 6 2" xfId="5840"/>
    <cellStyle name="Note 9 5 7" xfId="4075"/>
    <cellStyle name="Note 9 5 7 2" xfId="5841"/>
    <cellStyle name="Note 9 5 8" xfId="4076"/>
    <cellStyle name="Note 9 5 8 2" xfId="5842"/>
    <cellStyle name="Note 9 5 9" xfId="4732"/>
    <cellStyle name="Note 9 6" xfId="1707"/>
    <cellStyle name="Note 9 6 2" xfId="1708"/>
    <cellStyle name="Note 9 6 2 2" xfId="1709"/>
    <cellStyle name="Note 9 6 2 2 2" xfId="1710"/>
    <cellStyle name="Note 9 6 2 2 2 2" xfId="1711"/>
    <cellStyle name="Note 9 6 2 2 2 2 2" xfId="4077"/>
    <cellStyle name="Note 9 6 2 2 3" xfId="1712"/>
    <cellStyle name="Note 9 6 2 2 3 2" xfId="4078"/>
    <cellStyle name="Note 9 6 2 3" xfId="1713"/>
    <cellStyle name="Note 9 6 2 3 2" xfId="1714"/>
    <cellStyle name="Note 9 6 2 3 2 2" xfId="4079"/>
    <cellStyle name="Note 9 6 2 4" xfId="1715"/>
    <cellStyle name="Note 9 6 2 4 2" xfId="4080"/>
    <cellStyle name="Note 9 6 2 4 2 2" xfId="5843"/>
    <cellStyle name="Note 9 6 2 4 3" xfId="4740"/>
    <cellStyle name="Note 9 6 2 5" xfId="4081"/>
    <cellStyle name="Note 9 6 2 5 2" xfId="5844"/>
    <cellStyle name="Note 9 6 2 6" xfId="4082"/>
    <cellStyle name="Note 9 6 2 6 2" xfId="5845"/>
    <cellStyle name="Note 9 6 2 7" xfId="4083"/>
    <cellStyle name="Note 9 6 2 7 2" xfId="5846"/>
    <cellStyle name="Note 9 6 2 8" xfId="4739"/>
    <cellStyle name="Note 9 6 3" xfId="1716"/>
    <cellStyle name="Note 9 6 3 2" xfId="1717"/>
    <cellStyle name="Note 9 6 3 2 2" xfId="1718"/>
    <cellStyle name="Note 9 6 3 2 2 2" xfId="4084"/>
    <cellStyle name="Note 9 6 3 3" xfId="1719"/>
    <cellStyle name="Note 9 6 3 3 2" xfId="4085"/>
    <cellStyle name="Note 9 6 3 3 2 2" xfId="5847"/>
    <cellStyle name="Note 9 6 3 3 3" xfId="4742"/>
    <cellStyle name="Note 9 6 3 4" xfId="4086"/>
    <cellStyle name="Note 9 6 3 4 2" xfId="5848"/>
    <cellStyle name="Note 9 6 3 5" xfId="4087"/>
    <cellStyle name="Note 9 6 3 5 2" xfId="5849"/>
    <cellStyle name="Note 9 6 3 6" xfId="4088"/>
    <cellStyle name="Note 9 6 3 6 2" xfId="5850"/>
    <cellStyle name="Note 9 6 3 7" xfId="4741"/>
    <cellStyle name="Note 9 6 4" xfId="1720"/>
    <cellStyle name="Note 9 6 4 2" xfId="1721"/>
    <cellStyle name="Note 9 6 4 2 2" xfId="4089"/>
    <cellStyle name="Note 9 6 5" xfId="1722"/>
    <cellStyle name="Note 9 6 5 2" xfId="4090"/>
    <cellStyle name="Note 9 6 5 2 2" xfId="5851"/>
    <cellStyle name="Note 9 6 5 3" xfId="4091"/>
    <cellStyle name="Note 9 6 5 3 2" xfId="5852"/>
    <cellStyle name="Note 9 6 5 4" xfId="4092"/>
    <cellStyle name="Note 9 6 5 4 2" xfId="5853"/>
    <cellStyle name="Note 9 6 5 5" xfId="4743"/>
    <cellStyle name="Note 9 6 6" xfId="4093"/>
    <cellStyle name="Note 9 6 6 2" xfId="5854"/>
    <cellStyle name="Note 9 6 7" xfId="4094"/>
    <cellStyle name="Note 9 6 7 2" xfId="5855"/>
    <cellStyle name="Note 9 6 8" xfId="4095"/>
    <cellStyle name="Note 9 6 8 2" xfId="5856"/>
    <cellStyle name="Note 9 6 9" xfId="4738"/>
    <cellStyle name="Note 9 7" xfId="1723"/>
    <cellStyle name="Note 9 7 2" xfId="1724"/>
    <cellStyle name="Note 9 7 2 2" xfId="1725"/>
    <cellStyle name="Note 9 7 2 2 2" xfId="1726"/>
    <cellStyle name="Note 9 7 2 2 2 2" xfId="1727"/>
    <cellStyle name="Note 9 7 2 2 2 2 2" xfId="4096"/>
    <cellStyle name="Note 9 7 2 2 3" xfId="1728"/>
    <cellStyle name="Note 9 7 2 2 3 2" xfId="4097"/>
    <cellStyle name="Note 9 7 2 3" xfId="1729"/>
    <cellStyle name="Note 9 7 2 3 2" xfId="1730"/>
    <cellStyle name="Note 9 7 2 3 2 2" xfId="4098"/>
    <cellStyle name="Note 9 7 2 4" xfId="1731"/>
    <cellStyle name="Note 9 7 2 4 2" xfId="4099"/>
    <cellStyle name="Note 9 7 2 4 2 2" xfId="5857"/>
    <cellStyle name="Note 9 7 2 4 3" xfId="4746"/>
    <cellStyle name="Note 9 7 2 5" xfId="4100"/>
    <cellStyle name="Note 9 7 2 5 2" xfId="5858"/>
    <cellStyle name="Note 9 7 2 6" xfId="4101"/>
    <cellStyle name="Note 9 7 2 6 2" xfId="5859"/>
    <cellStyle name="Note 9 7 2 7" xfId="4102"/>
    <cellStyle name="Note 9 7 2 7 2" xfId="5860"/>
    <cellStyle name="Note 9 7 2 8" xfId="4745"/>
    <cellStyle name="Note 9 7 3" xfId="1732"/>
    <cellStyle name="Note 9 7 3 2" xfId="1733"/>
    <cellStyle name="Note 9 7 3 2 2" xfId="1734"/>
    <cellStyle name="Note 9 7 3 2 2 2" xfId="4103"/>
    <cellStyle name="Note 9 7 3 3" xfId="1735"/>
    <cellStyle name="Note 9 7 3 3 2" xfId="4104"/>
    <cellStyle name="Note 9 7 3 3 2 2" xfId="5861"/>
    <cellStyle name="Note 9 7 3 3 3" xfId="4748"/>
    <cellStyle name="Note 9 7 3 4" xfId="4105"/>
    <cellStyle name="Note 9 7 3 4 2" xfId="5862"/>
    <cellStyle name="Note 9 7 3 5" xfId="4106"/>
    <cellStyle name="Note 9 7 3 5 2" xfId="5863"/>
    <cellStyle name="Note 9 7 3 6" xfId="4107"/>
    <cellStyle name="Note 9 7 3 6 2" xfId="5864"/>
    <cellStyle name="Note 9 7 3 7" xfId="4747"/>
    <cellStyle name="Note 9 7 4" xfId="1736"/>
    <cellStyle name="Note 9 7 4 2" xfId="1737"/>
    <cellStyle name="Note 9 7 4 2 2" xfId="4108"/>
    <cellStyle name="Note 9 7 5" xfId="1738"/>
    <cellStyle name="Note 9 7 5 2" xfId="4109"/>
    <cellStyle name="Note 9 7 5 2 2" xfId="5865"/>
    <cellStyle name="Note 9 7 5 3" xfId="4110"/>
    <cellStyle name="Note 9 7 5 3 2" xfId="5866"/>
    <cellStyle name="Note 9 7 5 4" xfId="4111"/>
    <cellStyle name="Note 9 7 5 4 2" xfId="5867"/>
    <cellStyle name="Note 9 7 5 5" xfId="4749"/>
    <cellStyle name="Note 9 7 6" xfId="4112"/>
    <cellStyle name="Note 9 7 6 2" xfId="5868"/>
    <cellStyle name="Note 9 7 7" xfId="4113"/>
    <cellStyle name="Note 9 7 7 2" xfId="5869"/>
    <cellStyle name="Note 9 7 8" xfId="4114"/>
    <cellStyle name="Note 9 7 8 2" xfId="5870"/>
    <cellStyle name="Note 9 7 9" xfId="4744"/>
    <cellStyle name="Note 9 8" xfId="1739"/>
    <cellStyle name="Note 9 8 2" xfId="1740"/>
    <cellStyle name="Note 9 8 2 2" xfId="1741"/>
    <cellStyle name="Note 9 8 2 2 2" xfId="1742"/>
    <cellStyle name="Note 9 8 2 2 2 2" xfId="1743"/>
    <cellStyle name="Note 9 8 2 2 2 2 2" xfId="4115"/>
    <cellStyle name="Note 9 8 2 2 3" xfId="1744"/>
    <cellStyle name="Note 9 8 2 2 3 2" xfId="4116"/>
    <cellStyle name="Note 9 8 2 3" xfId="1745"/>
    <cellStyle name="Note 9 8 2 3 2" xfId="1746"/>
    <cellStyle name="Note 9 8 2 3 2 2" xfId="4117"/>
    <cellStyle name="Note 9 8 2 4" xfId="1747"/>
    <cellStyle name="Note 9 8 2 4 2" xfId="4118"/>
    <cellStyle name="Note 9 8 2 4 2 2" xfId="5871"/>
    <cellStyle name="Note 9 8 2 4 3" xfId="4752"/>
    <cellStyle name="Note 9 8 2 5" xfId="4119"/>
    <cellStyle name="Note 9 8 2 5 2" xfId="5872"/>
    <cellStyle name="Note 9 8 2 6" xfId="4120"/>
    <cellStyle name="Note 9 8 2 6 2" xfId="5873"/>
    <cellStyle name="Note 9 8 2 7" xfId="4121"/>
    <cellStyle name="Note 9 8 2 7 2" xfId="5874"/>
    <cellStyle name="Note 9 8 2 8" xfId="4751"/>
    <cellStyle name="Note 9 8 3" xfId="1748"/>
    <cellStyle name="Note 9 8 3 2" xfId="1749"/>
    <cellStyle name="Note 9 8 3 2 2" xfId="1750"/>
    <cellStyle name="Note 9 8 3 2 2 2" xfId="4122"/>
    <cellStyle name="Note 9 8 3 3" xfId="1751"/>
    <cellStyle name="Note 9 8 3 3 2" xfId="4123"/>
    <cellStyle name="Note 9 8 3 3 2 2" xfId="5875"/>
    <cellStyle name="Note 9 8 3 3 3" xfId="4754"/>
    <cellStyle name="Note 9 8 3 4" xfId="4124"/>
    <cellStyle name="Note 9 8 3 4 2" xfId="5876"/>
    <cellStyle name="Note 9 8 3 5" xfId="4125"/>
    <cellStyle name="Note 9 8 3 5 2" xfId="5877"/>
    <cellStyle name="Note 9 8 3 6" xfId="4126"/>
    <cellStyle name="Note 9 8 3 6 2" xfId="5878"/>
    <cellStyle name="Note 9 8 3 7" xfId="4753"/>
    <cellStyle name="Note 9 8 4" xfId="1752"/>
    <cellStyle name="Note 9 8 4 2" xfId="1753"/>
    <cellStyle name="Note 9 8 4 2 2" xfId="4127"/>
    <cellStyle name="Note 9 8 5" xfId="1754"/>
    <cellStyle name="Note 9 8 5 2" xfId="4128"/>
    <cellStyle name="Note 9 8 5 2 2" xfId="5879"/>
    <cellStyle name="Note 9 8 5 3" xfId="4129"/>
    <cellStyle name="Note 9 8 5 3 2" xfId="5880"/>
    <cellStyle name="Note 9 8 5 4" xfId="4130"/>
    <cellStyle name="Note 9 8 5 4 2" xfId="5881"/>
    <cellStyle name="Note 9 8 5 5" xfId="4755"/>
    <cellStyle name="Note 9 8 6" xfId="4131"/>
    <cellStyle name="Note 9 8 6 2" xfId="5882"/>
    <cellStyle name="Note 9 8 7" xfId="4132"/>
    <cellStyle name="Note 9 8 7 2" xfId="5883"/>
    <cellStyle name="Note 9 8 8" xfId="4133"/>
    <cellStyle name="Note 9 8 8 2" xfId="5884"/>
    <cellStyle name="Note 9 8 9" xfId="4750"/>
    <cellStyle name="notes" xfId="4134"/>
    <cellStyle name="Otsikko" xfId="4135"/>
    <cellStyle name="Otsikko 1" xfId="4136"/>
    <cellStyle name="Otsikko 2" xfId="4137"/>
    <cellStyle name="Otsikko 3" xfId="4138"/>
    <cellStyle name="Otsikko 4" xfId="4139"/>
    <cellStyle name="Output" xfId="2422"/>
    <cellStyle name="Output 2" xfId="1755"/>
    <cellStyle name="Output 3" xfId="4140"/>
    <cellStyle name="Output 3 2" xfId="5885"/>
    <cellStyle name="Output 4" xfId="4141"/>
    <cellStyle name="Output 4 2" xfId="5886"/>
    <cellStyle name="Output 5" xfId="4142"/>
    <cellStyle name="Output 5 2" xfId="5887"/>
    <cellStyle name="Output 6" xfId="4823"/>
    <cellStyle name="Percent [2]" xfId="4143"/>
    <cellStyle name="Percent 2" xfId="1756"/>
    <cellStyle name="Percent 2 2" xfId="1757"/>
    <cellStyle name="Percent 2 2 2" xfId="1758"/>
    <cellStyle name="Percent 2 2 2 2" xfId="1759"/>
    <cellStyle name="Percent 2 2 2 2 2" xfId="1760"/>
    <cellStyle name="Percent 2 2 2 2 2 2" xfId="1761"/>
    <cellStyle name="Percent 2 2 2 2 2 2 2" xfId="4761"/>
    <cellStyle name="Percent 2 2 2 2 2 3" xfId="4760"/>
    <cellStyle name="Percent 2 2 2 2 3" xfId="1762"/>
    <cellStyle name="Percent 2 2 2 2 3 2" xfId="4762"/>
    <cellStyle name="Percent 2 2 2 2 4" xfId="4759"/>
    <cellStyle name="Percent 2 2 2 3" xfId="1763"/>
    <cellStyle name="Percent 2 2 2 3 2" xfId="1764"/>
    <cellStyle name="Percent 2 2 2 3 2 2" xfId="4764"/>
    <cellStyle name="Percent 2 2 2 3 3" xfId="1765"/>
    <cellStyle name="Percent 2 2 2 3 3 2" xfId="4765"/>
    <cellStyle name="Percent 2 2 2 3 4" xfId="4763"/>
    <cellStyle name="Percent 2 2 2 4" xfId="1766"/>
    <cellStyle name="Percent 2 2 2 4 2" xfId="1767"/>
    <cellStyle name="Percent 2 2 2 4 2 2" xfId="4767"/>
    <cellStyle name="Percent 2 2 2 4 3" xfId="1768"/>
    <cellStyle name="Percent 2 2 2 4 3 2" xfId="4768"/>
    <cellStyle name="Percent 2 2 2 4 4" xfId="4766"/>
    <cellStyle name="Percent 2 2 2 5" xfId="1769"/>
    <cellStyle name="Percent 2 2 2 5 2" xfId="1770"/>
    <cellStyle name="Percent 2 2 2 5 2 2" xfId="4770"/>
    <cellStyle name="Percent 2 2 2 5 3" xfId="4769"/>
    <cellStyle name="Percent 2 2 2 6" xfId="1771"/>
    <cellStyle name="Percent 2 2 2 6 2" xfId="4771"/>
    <cellStyle name="Percent 2 2 2 7" xfId="1772"/>
    <cellStyle name="Percent 2 2 2 7 2" xfId="4772"/>
    <cellStyle name="Percent 2 2 2 8" xfId="4758"/>
    <cellStyle name="Percent 2 2 3" xfId="1773"/>
    <cellStyle name="Percent 2 2 3 2" xfId="1774"/>
    <cellStyle name="Percent 2 2 3 2 2" xfId="4773"/>
    <cellStyle name="Percent 2 2 3 3" xfId="1775"/>
    <cellStyle name="Percent 2 2 3 3 2" xfId="4774"/>
    <cellStyle name="Percent 2 2 4" xfId="1776"/>
    <cellStyle name="Percent 2 2 4 2" xfId="1777"/>
    <cellStyle name="Percent 2 2 4 2 2" xfId="4776"/>
    <cellStyle name="Percent 2 2 4 3" xfId="4775"/>
    <cellStyle name="Percent 2 2 5" xfId="1778"/>
    <cellStyle name="Percent 2 2 5 2" xfId="4777"/>
    <cellStyle name="Percent 2 2 6" xfId="1779"/>
    <cellStyle name="Percent 2 2 6 2" xfId="4778"/>
    <cellStyle name="Percent 2 2 7" xfId="4757"/>
    <cellStyle name="Percent 2 3" xfId="1780"/>
    <cellStyle name="Percent 2 3 2" xfId="1781"/>
    <cellStyle name="Percent 2 3 2 2" xfId="1782"/>
    <cellStyle name="Percent 2 3 2 2 2" xfId="1783"/>
    <cellStyle name="Percent 2 3 2 2 2 2" xfId="4782"/>
    <cellStyle name="Percent 2 3 2 2 3" xfId="4781"/>
    <cellStyle name="Percent 2 3 2 3" xfId="1784"/>
    <cellStyle name="Percent 2 3 2 3 2" xfId="4783"/>
    <cellStyle name="Percent 2 3 2 4" xfId="4780"/>
    <cellStyle name="Percent 2 3 3" xfId="1785"/>
    <cellStyle name="Percent 2 3 3 2" xfId="1786"/>
    <cellStyle name="Percent 2 3 3 2 2" xfId="4785"/>
    <cellStyle name="Percent 2 3 3 3" xfId="1787"/>
    <cellStyle name="Percent 2 3 3 3 2" xfId="4786"/>
    <cellStyle name="Percent 2 3 3 4" xfId="4784"/>
    <cellStyle name="Percent 2 3 4" xfId="1788"/>
    <cellStyle name="Percent 2 3 4 2" xfId="1789"/>
    <cellStyle name="Percent 2 3 4 2 2" xfId="4788"/>
    <cellStyle name="Percent 2 3 4 3" xfId="1790"/>
    <cellStyle name="Percent 2 3 4 3 2" xfId="4789"/>
    <cellStyle name="Percent 2 3 4 4" xfId="4787"/>
    <cellStyle name="Percent 2 3 5" xfId="1791"/>
    <cellStyle name="Percent 2 3 5 2" xfId="1792"/>
    <cellStyle name="Percent 2 3 5 2 2" xfId="4791"/>
    <cellStyle name="Percent 2 3 5 3" xfId="4790"/>
    <cellStyle name="Percent 2 3 6" xfId="1793"/>
    <cellStyle name="Percent 2 3 6 2" xfId="4792"/>
    <cellStyle name="Percent 2 3 7" xfId="1794"/>
    <cellStyle name="Percent 2 3 7 2" xfId="4793"/>
    <cellStyle name="Percent 2 3 8" xfId="4779"/>
    <cellStyle name="Percent 2 4" xfId="1795"/>
    <cellStyle name="Percent 2 5" xfId="1796"/>
    <cellStyle name="Percent 2 5 2" xfId="1797"/>
    <cellStyle name="Percent 2 5 2 2" xfId="4795"/>
    <cellStyle name="Percent 2 5 3" xfId="4794"/>
    <cellStyle name="Percent 2 6" xfId="1798"/>
    <cellStyle name="Percent 2 6 2" xfId="4796"/>
    <cellStyle name="Percent 2 7" xfId="4756"/>
    <cellStyle name="Percent 3" xfId="1799"/>
    <cellStyle name="Percent 3 2" xfId="1800"/>
    <cellStyle name="Percent 4" xfId="1801"/>
    <cellStyle name="Percent 5" xfId="1802"/>
    <cellStyle name="Percent 6" xfId="4144"/>
    <cellStyle name="Percent 7" xfId="4145"/>
    <cellStyle name="Porcentaje 2" xfId="2430"/>
    <cellStyle name="Porcentaje 2 2" xfId="4238"/>
    <cellStyle name="Porcentaje 2 2 2" xfId="4243"/>
    <cellStyle name="Porcentaje 2 2 2 2" xfId="4249"/>
    <cellStyle name="Porcentaje 2 2 2 2 2" xfId="5923"/>
    <cellStyle name="Porcentaje 2 2 2 2 2 2" xfId="6129"/>
    <cellStyle name="Porcentaje 2 2 2 2 3" xfId="6030"/>
    <cellStyle name="Porcentaje 2 2 2 3" xfId="5920"/>
    <cellStyle name="Porcentaje 2 2 2 3 2" xfId="6126"/>
    <cellStyle name="Porcentaje 2 2 2 4" xfId="6025"/>
    <cellStyle name="Porcentaje 2 2 3" xfId="5917"/>
    <cellStyle name="Porcentaje 2 2 3 2" xfId="6123"/>
    <cellStyle name="Porcentaje 2 2 4" xfId="6020"/>
    <cellStyle name="Porcentaje 2 3" xfId="4241"/>
    <cellStyle name="Porcentaje 2 3 2" xfId="4246"/>
    <cellStyle name="Porcentaje 2 3 2 2" xfId="4252"/>
    <cellStyle name="Porcentaje 2 3 2 2 2" xfId="5926"/>
    <cellStyle name="Porcentaje 2 3 2 2 2 2" xfId="6132"/>
    <cellStyle name="Porcentaje 2 3 2 2 3" xfId="6033"/>
    <cellStyle name="Porcentaje 2 3 2 3" xfId="4254"/>
    <cellStyle name="Porcentaje 2 3 2 3 2" xfId="6035"/>
    <cellStyle name="Porcentaje 2 3 2 4" xfId="6028"/>
    <cellStyle name="Porcentaje 2 3 3" xfId="6023"/>
    <cellStyle name="Porcentaje 2 4" xfId="5991"/>
    <cellStyle name="Porcentual" xfId="2312" builtinId="5"/>
    <cellStyle name="Porcentual 2" xfId="1803"/>
    <cellStyle name="Porcentual 3" xfId="1804"/>
    <cellStyle name="Porcentual 3 2" xfId="4797"/>
    <cellStyle name="Porcentual 4" xfId="1805"/>
    <cellStyle name="Porcentual 4 2" xfId="1806"/>
    <cellStyle name="Porcentual 5" xfId="4810"/>
    <cellStyle name="Porcentual 6" xfId="5978"/>
    <cellStyle name="Procentowy 3" xfId="2423"/>
    <cellStyle name="Procentowy 3 2" xfId="4824"/>
    <cellStyle name="Procentowy 3 2 2" xfId="6092"/>
    <cellStyle name="Procentowy 3 3" xfId="5989"/>
    <cellStyle name="Procentowy 8" xfId="2424"/>
    <cellStyle name="Procentowy 8 2" xfId="4825"/>
    <cellStyle name="Procentowy 8 2 2" xfId="6093"/>
    <cellStyle name="Procentowy 8 3" xfId="5990"/>
    <cellStyle name="Prozent_SubCatperStud" xfId="1807"/>
    <cellStyle name="row" xfId="1808"/>
    <cellStyle name="row 2" xfId="1809"/>
    <cellStyle name="row 2 2" xfId="4146"/>
    <cellStyle name="row 2 2 2" xfId="5888"/>
    <cellStyle name="row 2 2 2 2" xfId="6107"/>
    <cellStyle name="row 2 2 3" xfId="6005"/>
    <cellStyle name="row 2 3" xfId="4147"/>
    <cellStyle name="row 2 3 2" xfId="5889"/>
    <cellStyle name="row 2 3 2 2" xfId="6108"/>
    <cellStyle name="row 2 3 3" xfId="6006"/>
    <cellStyle name="row 2 4" xfId="4799"/>
    <cellStyle name="row 2 4 2" xfId="6075"/>
    <cellStyle name="row 2 5" xfId="5969"/>
    <cellStyle name="row 3" xfId="1810"/>
    <cellStyle name="row 3 2" xfId="4800"/>
    <cellStyle name="row 3 2 2" xfId="6076"/>
    <cellStyle name="row 3 3" xfId="5970"/>
    <cellStyle name="row 4" xfId="4798"/>
    <cellStyle name="row 4 2" xfId="6074"/>
    <cellStyle name="row 5" xfId="5968"/>
    <cellStyle name="RowCodes" xfId="1811"/>
    <cellStyle name="Row-Col Headings" xfId="1812"/>
    <cellStyle name="RowTitles" xfId="1813"/>
    <cellStyle name="RowTitles 2" xfId="4148"/>
    <cellStyle name="RowTitles 2 2" xfId="4149"/>
    <cellStyle name="RowTitles 2 2 2" xfId="5891"/>
    <cellStyle name="RowTitles 2 2 2 2" xfId="6110"/>
    <cellStyle name="RowTitles 2 2 3" xfId="6008"/>
    <cellStyle name="RowTitles 2 3" xfId="4150"/>
    <cellStyle name="RowTitles 2 3 2" xfId="5892"/>
    <cellStyle name="RowTitles 2 3 2 2" xfId="6111"/>
    <cellStyle name="RowTitles 2 3 3" xfId="6009"/>
    <cellStyle name="RowTitles 2 4" xfId="5890"/>
    <cellStyle name="RowTitles 2 4 2" xfId="6109"/>
    <cellStyle name="RowTitles 2 5" xfId="6007"/>
    <cellStyle name="RowTitles 3" xfId="4151"/>
    <cellStyle name="RowTitles 3 2" xfId="5893"/>
    <cellStyle name="RowTitles 3 2 2" xfId="6112"/>
    <cellStyle name="RowTitles 3 3" xfId="6010"/>
    <cellStyle name="RowTitles 4" xfId="4801"/>
    <cellStyle name="RowTitles 4 2" xfId="6077"/>
    <cellStyle name="RowTitles 5" xfId="5971"/>
    <cellStyle name="RowTitles1-Detail" xfId="1814"/>
    <cellStyle name="RowTitles1-Detail 2" xfId="4155"/>
    <cellStyle name="RowTitles1-Detail 2 2" xfId="5897"/>
    <cellStyle name="RowTitles1-Detail 3" xfId="4802"/>
    <cellStyle name="RowTitles-Col2" xfId="1815"/>
    <cellStyle name="RowTitles-Col2 2" xfId="4152"/>
    <cellStyle name="RowTitles-Col2 2 2" xfId="5894"/>
    <cellStyle name="RowTitles-Col2 3" xfId="4153"/>
    <cellStyle name="RowTitles-Col2 3 2" xfId="5895"/>
    <cellStyle name="RowTitles-Col2 4" xfId="4803"/>
    <cellStyle name="RowTitles-Detail" xfId="1816"/>
    <cellStyle name="RowTitles-Detail 2" xfId="4154"/>
    <cellStyle name="RowTitles-Detail 2 2" xfId="5896"/>
    <cellStyle name="RowTitles-Detail 3" xfId="4804"/>
    <cellStyle name="Selittävä teksti" xfId="4156"/>
    <cellStyle name="semestre" xfId="4157"/>
    <cellStyle name="Standaard_Blad1" xfId="1817"/>
    <cellStyle name="Standard_DIAGRAM" xfId="1818"/>
    <cellStyle name="Sub-titles" xfId="1819"/>
    <cellStyle name="Sub-titles Cols" xfId="1820"/>
    <cellStyle name="Sub-titles rows" xfId="1821"/>
    <cellStyle name="Syöttö" xfId="4158"/>
    <cellStyle name="Syöttö 2" xfId="5898"/>
    <cellStyle name="Table No." xfId="1822"/>
    <cellStyle name="Table Title" xfId="1823"/>
    <cellStyle name="Tarkistussolu" xfId="4159"/>
    <cellStyle name="temp" xfId="1824"/>
    <cellStyle name="tête chapitre" xfId="4160"/>
    <cellStyle name="TEXT" xfId="4161"/>
    <cellStyle name="Title" xfId="2425"/>
    <cellStyle name="Title 2" xfId="4162"/>
    <cellStyle name="Title 3" xfId="4163"/>
    <cellStyle name="Title 4" xfId="4164"/>
    <cellStyle name="Title 5" xfId="4165"/>
    <cellStyle name="title1" xfId="1825"/>
    <cellStyle name="Titles" xfId="1826"/>
    <cellStyle name="titre" xfId="4166"/>
    <cellStyle name="Total 2" xfId="1827"/>
    <cellStyle name="Total 3" xfId="4167"/>
    <cellStyle name="Total 3 2" xfId="5899"/>
    <cellStyle name="Total 4" xfId="4168"/>
    <cellStyle name="Total 4 2" xfId="5900"/>
    <cellStyle name="Total 5" xfId="4169"/>
    <cellStyle name="Total 5 2" xfId="5901"/>
    <cellStyle name="Tulostus" xfId="4170"/>
    <cellStyle name="Tulostus 2" xfId="5902"/>
    <cellStyle name="Tusental (0)_Blad2" xfId="1828"/>
    <cellStyle name="Tusental 2" xfId="2426"/>
    <cellStyle name="Tusental_Blad2" xfId="1829"/>
    <cellStyle name="Uwaga 2" xfId="2427"/>
    <cellStyle name="Valuta (0)_Blad2" xfId="1830"/>
    <cellStyle name="Valuta_Blad2" xfId="1831"/>
    <cellStyle name="Varoitusteksti" xfId="4171"/>
    <cellStyle name="Währung [0]_DIAGRAM" xfId="1832"/>
    <cellStyle name="Währung_DIAGRAM" xfId="1833"/>
    <cellStyle name="Warning Text" xfId="2428"/>
    <cellStyle name="Warning Text 2" xfId="1834"/>
    <cellStyle name="Warning Text 3" xfId="4172"/>
    <cellStyle name="Warning Text 4" xfId="4173"/>
    <cellStyle name="Warning Text 5" xfId="4174"/>
    <cellStyle name="Wrapped" xfId="4175"/>
    <cellStyle name="アクセント 1" xfId="4176"/>
    <cellStyle name="アクセント 2" xfId="4177"/>
    <cellStyle name="アクセント 3" xfId="4178"/>
    <cellStyle name="アクセント 4" xfId="4179"/>
    <cellStyle name="アクセント 5" xfId="4180"/>
    <cellStyle name="アクセント 6" xfId="4181"/>
    <cellStyle name="タイトル" xfId="4182"/>
    <cellStyle name="チェック セル" xfId="4183"/>
    <cellStyle name="どちらでもない" xfId="4184"/>
    <cellStyle name="メモ" xfId="4185"/>
    <cellStyle name="メモ 2" xfId="5903"/>
    <cellStyle name="リンク セル" xfId="4186"/>
    <cellStyle name="표준_T_A8(통계청_검증결과)" xfId="2429"/>
    <cellStyle name="入力" xfId="4187"/>
    <cellStyle name="入力 2" xfId="5904"/>
    <cellStyle name="出力" xfId="4188"/>
    <cellStyle name="出力 2" xfId="5905"/>
    <cellStyle name="悪い" xfId="4189"/>
    <cellStyle name="標準_法務省担当表（eigo ） " xfId="1835"/>
    <cellStyle name="良い" xfId="4190"/>
    <cellStyle name="見出し 1" xfId="4191"/>
    <cellStyle name="見出し 2" xfId="4192"/>
    <cellStyle name="見出し 3" xfId="4193"/>
    <cellStyle name="見出し 4" xfId="4194"/>
    <cellStyle name="計算" xfId="4195"/>
    <cellStyle name="計算 2" xfId="5906"/>
    <cellStyle name="説明文" xfId="4196"/>
    <cellStyle name="警告文" xfId="4197"/>
    <cellStyle name="集計" xfId="4198"/>
    <cellStyle name="集計 2" xfId="5907"/>
  </cellStyles>
  <dxfs count="1">
    <dxf>
      <fill>
        <patternFill>
          <bgColor theme="4" tint="0.79998168889431442"/>
        </patternFill>
      </fill>
    </dxf>
  </dxfs>
  <tableStyles count="0" defaultTableStyle="TableStyleMedium9" defaultPivotStyle="PivotStyleMedium4"/>
  <colors>
    <mruColors>
      <color rgb="FF254061"/>
      <color rgb="FFBFBFBF"/>
      <color rgb="FF7F7F7F"/>
      <color rgb="FF4A7EBB"/>
      <color rgb="FF4F81BD"/>
      <color rgb="FF632523"/>
      <color rgb="FF000000"/>
      <color rgb="FF10253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externalLink" Target="externalLinks/externalLink7.xml"/><Relationship Id="rId55" Type="http://schemas.openxmlformats.org/officeDocument/2006/relationships/externalLink" Target="externalLinks/externalLink12.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1.xml"/><Relationship Id="rId62"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externalLink" Target="externalLinks/externalLink10.xml"/><Relationship Id="rId58" Type="http://schemas.openxmlformats.org/officeDocument/2006/relationships/externalLink" Target="externalLinks/externalLink15.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externalLink" Target="externalLinks/externalLink14.xml"/><Relationship Id="rId61"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60" Type="http://schemas.openxmlformats.org/officeDocument/2006/relationships/externalLink" Target="externalLinks/externalLink17.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externalLink" Target="externalLinks/externalLink13.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59" Type="http://schemas.openxmlformats.org/officeDocument/2006/relationships/externalLink" Target="externalLinks/externalLink16.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18"/>
  <c:chart>
    <c:plotArea>
      <c:layout>
        <c:manualLayout>
          <c:layoutTarget val="inner"/>
          <c:xMode val="edge"/>
          <c:yMode val="edge"/>
          <c:x val="6.2347592592592614E-2"/>
          <c:y val="5.6444444444444394E-2"/>
          <c:w val="0.89719666666666698"/>
          <c:h val="0.59064520204491999"/>
        </c:manualLayout>
      </c:layout>
      <c:barChart>
        <c:barDir val="col"/>
        <c:grouping val="clustered"/>
        <c:ser>
          <c:idx val="1"/>
          <c:order val="1"/>
          <c:tx>
            <c:strRef>
              <c:f>'C1 Población'!$S$5:$S$6</c:f>
              <c:strCache>
                <c:ptCount val="1"/>
                <c:pt idx="0">
                  <c:v>2014</c:v>
                </c:pt>
              </c:strCache>
            </c:strRef>
          </c:tx>
          <c:spPr>
            <a:noFill/>
            <a:ln w="9525">
              <a:solidFill>
                <a:srgbClr val="10253F"/>
              </a:solidFill>
            </a:ln>
          </c:spPr>
          <c:dLbls>
            <c:spPr>
              <a:noFill/>
              <a:ln>
                <a:noFill/>
              </a:ln>
              <a:effectLst/>
            </c:spPr>
            <c:txPr>
              <a:bodyPr/>
              <a:lstStyle/>
              <a:p>
                <a:pPr>
                  <a:defRPr>
                    <a:solidFill>
                      <a:srgbClr val="10253F"/>
                    </a:solidFill>
                  </a:defRPr>
                </a:pPr>
                <a:endParaRPr lang="es-ES"/>
              </a:p>
            </c:txPr>
            <c:showVal val="1"/>
            <c:extLst>
              <c:ext xmlns:c15="http://schemas.microsoft.com/office/drawing/2012/chart" uri="{CE6537A1-D6FC-4f65-9D91-7224C49458BB}">
                <c15:layout/>
                <c15:showLeaderLines val="0"/>
              </c:ext>
            </c:extLst>
          </c:dLbls>
          <c:cat>
            <c:strRef>
              <c:f>'C1 Población'!$Q$7:$Q$29</c:f>
              <c:strCache>
                <c:ptCount val="23"/>
                <c:pt idx="0">
                  <c:v>Uruguay</c:v>
                </c:pt>
                <c:pt idx="1">
                  <c:v>Argentina</c:v>
                </c:pt>
                <c:pt idx="2">
                  <c:v>Chile</c:v>
                </c:pt>
                <c:pt idx="3">
                  <c:v>Venezuela</c:v>
                </c:pt>
                <c:pt idx="4">
                  <c:v>Brasil</c:v>
                </c:pt>
                <c:pt idx="5">
                  <c:v>España</c:v>
                </c:pt>
                <c:pt idx="6">
                  <c:v>México</c:v>
                </c:pt>
                <c:pt idx="7">
                  <c:v>Perú</c:v>
                </c:pt>
                <c:pt idx="8">
                  <c:v>R. Dominicana</c:v>
                </c:pt>
                <c:pt idx="9">
                  <c:v>Cuba</c:v>
                </c:pt>
                <c:pt idx="10">
                  <c:v>Colombia</c:v>
                </c:pt>
                <c:pt idx="11">
                  <c:v>Costa Rica</c:v>
                </c:pt>
                <c:pt idx="12">
                  <c:v>Bolivia</c:v>
                </c:pt>
                <c:pt idx="13">
                  <c:v>Panamá</c:v>
                </c:pt>
                <c:pt idx="14">
                  <c:v>El Salvador</c:v>
                </c:pt>
                <c:pt idx="15">
                  <c:v>Ecuador</c:v>
                </c:pt>
                <c:pt idx="16">
                  <c:v>Portugal</c:v>
                </c:pt>
                <c:pt idx="17">
                  <c:v>Paraguay</c:v>
                </c:pt>
                <c:pt idx="18">
                  <c:v>Nicaragua</c:v>
                </c:pt>
                <c:pt idx="19">
                  <c:v>Honduras</c:v>
                </c:pt>
                <c:pt idx="20">
                  <c:v>Guatemala</c:v>
                </c:pt>
                <c:pt idx="22">
                  <c:v>OEI</c:v>
                </c:pt>
              </c:strCache>
            </c:strRef>
          </c:cat>
          <c:val>
            <c:numRef>
              <c:f>'C1 Población'!$S$7:$S$29</c:f>
              <c:numCache>
                <c:formatCode>0</c:formatCode>
                <c:ptCount val="23"/>
                <c:pt idx="0">
                  <c:v>95.152000000000001</c:v>
                </c:pt>
                <c:pt idx="1">
                  <c:v>91.603999999999999</c:v>
                </c:pt>
                <c:pt idx="2">
                  <c:v>89.355999999999995</c:v>
                </c:pt>
                <c:pt idx="3">
                  <c:v>88.941000000000003</c:v>
                </c:pt>
                <c:pt idx="4">
                  <c:v>85.433000000000007</c:v>
                </c:pt>
                <c:pt idx="5">
                  <c:v>79.355000000000004</c:v>
                </c:pt>
                <c:pt idx="6">
                  <c:v>78.971000000000004</c:v>
                </c:pt>
                <c:pt idx="7">
                  <c:v>78.284999999999997</c:v>
                </c:pt>
                <c:pt idx="8">
                  <c:v>78.061000000000007</c:v>
                </c:pt>
                <c:pt idx="9">
                  <c:v>76.97</c:v>
                </c:pt>
                <c:pt idx="10">
                  <c:v>76.161000000000001</c:v>
                </c:pt>
                <c:pt idx="11">
                  <c:v>75.915000000000006</c:v>
                </c:pt>
                <c:pt idx="12">
                  <c:v>68.106999999999999</c:v>
                </c:pt>
                <c:pt idx="13">
                  <c:v>66.292000000000002</c:v>
                </c:pt>
                <c:pt idx="14">
                  <c:v>66.254999999999995</c:v>
                </c:pt>
                <c:pt idx="15">
                  <c:v>63.515999999999998</c:v>
                </c:pt>
                <c:pt idx="16">
                  <c:v>62.908000000000001</c:v>
                </c:pt>
                <c:pt idx="17">
                  <c:v>59.415999999999997</c:v>
                </c:pt>
                <c:pt idx="18">
                  <c:v>58.459000000000003</c:v>
                </c:pt>
                <c:pt idx="19">
                  <c:v>54.137</c:v>
                </c:pt>
                <c:pt idx="20">
                  <c:v>51.115000000000002</c:v>
                </c:pt>
                <c:pt idx="22">
                  <c:v>73.543285714285702</c:v>
                </c:pt>
              </c:numCache>
            </c:numRef>
          </c:val>
        </c:ser>
        <c:gapWidth val="35"/>
        <c:axId val="171214720"/>
        <c:axId val="171216256"/>
      </c:barChart>
      <c:scatterChart>
        <c:scatterStyle val="lineMarker"/>
        <c:ser>
          <c:idx val="0"/>
          <c:order val="0"/>
          <c:tx>
            <c:strRef>
              <c:f>'C1 Población'!$R$5:$R$6</c:f>
              <c:strCache>
                <c:ptCount val="1"/>
                <c:pt idx="0">
                  <c:v>2010</c:v>
                </c:pt>
              </c:strCache>
            </c:strRef>
          </c:tx>
          <c:spPr>
            <a:ln w="47625">
              <a:noFill/>
            </a:ln>
          </c:spPr>
          <c:marker>
            <c:symbol val="dash"/>
            <c:size val="8"/>
            <c:spPr>
              <a:noFill/>
              <a:ln w="3175">
                <a:solidFill>
                  <a:schemeClr val="accent2">
                    <a:lumMod val="75000"/>
                  </a:schemeClr>
                </a:solidFill>
              </a:ln>
            </c:spPr>
          </c:marker>
          <c:dLbls>
            <c:spPr>
              <a:noFill/>
              <a:ln>
                <a:noFill/>
              </a:ln>
              <a:effectLst/>
            </c:spPr>
            <c:txPr>
              <a:bodyPr rot="-5400000" vert="horz"/>
              <a:lstStyle/>
              <a:p>
                <a:pPr>
                  <a:defRPr>
                    <a:solidFill>
                      <a:schemeClr val="accent6">
                        <a:lumMod val="50000"/>
                      </a:schemeClr>
                    </a:solidFill>
                  </a:defRPr>
                </a:pPr>
                <a:endParaRPr lang="es-ES"/>
              </a:p>
            </c:txPr>
            <c:dLblPos val="b"/>
            <c:showVal val="1"/>
            <c:extLst>
              <c:ext xmlns:c15="http://schemas.microsoft.com/office/drawing/2012/chart" uri="{CE6537A1-D6FC-4f65-9D91-7224C49458BB}">
                <c15:layout/>
                <c15:showLeaderLines val="0"/>
              </c:ext>
            </c:extLst>
          </c:dLbls>
          <c:xVal>
            <c:strRef>
              <c:f>'C1 Población'!$Q$7:$Q$29</c:f>
              <c:strCache>
                <c:ptCount val="23"/>
                <c:pt idx="0">
                  <c:v>Uruguay</c:v>
                </c:pt>
                <c:pt idx="1">
                  <c:v>Argentina</c:v>
                </c:pt>
                <c:pt idx="2">
                  <c:v>Chile</c:v>
                </c:pt>
                <c:pt idx="3">
                  <c:v>Venezuela</c:v>
                </c:pt>
                <c:pt idx="4">
                  <c:v>Brasil</c:v>
                </c:pt>
                <c:pt idx="5">
                  <c:v>España</c:v>
                </c:pt>
                <c:pt idx="6">
                  <c:v>México</c:v>
                </c:pt>
                <c:pt idx="7">
                  <c:v>Perú</c:v>
                </c:pt>
                <c:pt idx="8">
                  <c:v>R. Dominicana</c:v>
                </c:pt>
                <c:pt idx="9">
                  <c:v>Cuba</c:v>
                </c:pt>
                <c:pt idx="10">
                  <c:v>Colombia</c:v>
                </c:pt>
                <c:pt idx="11">
                  <c:v>Costa Rica</c:v>
                </c:pt>
                <c:pt idx="12">
                  <c:v>Bolivia</c:v>
                </c:pt>
                <c:pt idx="13">
                  <c:v>Panamá</c:v>
                </c:pt>
                <c:pt idx="14">
                  <c:v>El Salvador</c:v>
                </c:pt>
                <c:pt idx="15">
                  <c:v>Ecuador</c:v>
                </c:pt>
                <c:pt idx="16">
                  <c:v>Portugal</c:v>
                </c:pt>
                <c:pt idx="17">
                  <c:v>Paraguay</c:v>
                </c:pt>
                <c:pt idx="18">
                  <c:v>Nicaragua</c:v>
                </c:pt>
                <c:pt idx="19">
                  <c:v>Honduras</c:v>
                </c:pt>
                <c:pt idx="20">
                  <c:v>Guatemala</c:v>
                </c:pt>
                <c:pt idx="22">
                  <c:v>OEI</c:v>
                </c:pt>
              </c:strCache>
            </c:strRef>
          </c:xVal>
          <c:yVal>
            <c:numRef>
              <c:f>'C1 Población'!$R$7:$R$29</c:f>
              <c:numCache>
                <c:formatCode>0</c:formatCode>
                <c:ptCount val="23"/>
                <c:pt idx="0">
                  <c:v>94.414000000000001</c:v>
                </c:pt>
                <c:pt idx="1">
                  <c:v>90.965999999999994</c:v>
                </c:pt>
                <c:pt idx="2">
                  <c:v>88.585999999999999</c:v>
                </c:pt>
                <c:pt idx="3">
                  <c:v>88.769000000000005</c:v>
                </c:pt>
                <c:pt idx="4">
                  <c:v>84.334999999999994</c:v>
                </c:pt>
                <c:pt idx="5">
                  <c:v>78.441999999999993</c:v>
                </c:pt>
                <c:pt idx="6">
                  <c:v>77.825000000000003</c:v>
                </c:pt>
                <c:pt idx="7">
                  <c:v>76.915000000000006</c:v>
                </c:pt>
                <c:pt idx="8">
                  <c:v>73.751999999999995</c:v>
                </c:pt>
                <c:pt idx="9">
                  <c:v>76.596999999999994</c:v>
                </c:pt>
                <c:pt idx="10">
                  <c:v>75.036000000000001</c:v>
                </c:pt>
                <c:pt idx="11">
                  <c:v>71.733999999999995</c:v>
                </c:pt>
                <c:pt idx="12">
                  <c:v>66.426000000000002</c:v>
                </c:pt>
                <c:pt idx="13">
                  <c:v>65.114999999999995</c:v>
                </c:pt>
                <c:pt idx="14">
                  <c:v>64.286000000000001</c:v>
                </c:pt>
                <c:pt idx="15">
                  <c:v>62.69</c:v>
                </c:pt>
                <c:pt idx="16">
                  <c:v>60.567</c:v>
                </c:pt>
                <c:pt idx="17">
                  <c:v>58.487000000000002</c:v>
                </c:pt>
                <c:pt idx="18">
                  <c:v>57.255000000000003</c:v>
                </c:pt>
                <c:pt idx="19">
                  <c:v>51.695999999999998</c:v>
                </c:pt>
                <c:pt idx="20">
                  <c:v>49.323</c:v>
                </c:pt>
                <c:pt idx="22">
                  <c:v>72.05790476190478</c:v>
                </c:pt>
              </c:numCache>
            </c:numRef>
          </c:yVal>
        </c:ser>
        <c:axId val="171214720"/>
        <c:axId val="171216256"/>
      </c:scatterChart>
      <c:catAx>
        <c:axId val="171214720"/>
        <c:scaling>
          <c:orientation val="minMax"/>
        </c:scaling>
        <c:axPos val="b"/>
        <c:numFmt formatCode="General" sourceLinked="0"/>
        <c:tickLblPos val="nextTo"/>
        <c:crossAx val="171216256"/>
        <c:crosses val="autoZero"/>
        <c:auto val="1"/>
        <c:lblAlgn val="ctr"/>
        <c:lblOffset val="100"/>
      </c:catAx>
      <c:valAx>
        <c:axId val="171216256"/>
        <c:scaling>
          <c:orientation val="minMax"/>
          <c:min val="40"/>
        </c:scaling>
        <c:delete val="1"/>
        <c:axPos val="l"/>
        <c:majorGridlines>
          <c:spPr>
            <a:ln>
              <a:noFill/>
            </a:ln>
          </c:spPr>
        </c:majorGridlines>
        <c:numFmt formatCode="0" sourceLinked="1"/>
        <c:tickLblPos val="none"/>
        <c:crossAx val="171214720"/>
        <c:crosses val="autoZero"/>
        <c:crossBetween val="between"/>
      </c:valAx>
    </c:plotArea>
    <c:legend>
      <c:legendPos val="t"/>
      <c:layout>
        <c:manualLayout>
          <c:xMode val="edge"/>
          <c:yMode val="edge"/>
          <c:x val="0.27432759259259282"/>
          <c:y val="2.3518518518518518E-2"/>
          <c:w val="0.46075203703703704"/>
          <c:h val="6.4807407407407924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 r="0.750000000000004"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332019519519514E-2"/>
          <c:y val="0.13299320987654431"/>
          <c:w val="0.90816253753753651"/>
          <c:h val="0.54295369677070882"/>
        </c:manualLayout>
      </c:layout>
      <c:barChart>
        <c:barDir val="col"/>
        <c:grouping val="clustered"/>
        <c:ser>
          <c:idx val="2"/>
          <c:order val="2"/>
          <c:tx>
            <c:strRef>
              <c:f>'C8 Ratio est_profesor'!$Z$39:$Z$40</c:f>
              <c:strCache>
                <c:ptCount val="1"/>
                <c:pt idx="0">
                  <c:v>2014*</c:v>
                </c:pt>
              </c:strCache>
            </c:strRef>
          </c:tx>
          <c:spPr>
            <a:noFill/>
            <a:ln w="9525">
              <a:solidFill>
                <a:srgbClr val="254061"/>
              </a:solidFill>
            </a:ln>
            <a:effectLst/>
          </c:spPr>
          <c:dLbls>
            <c:spPr>
              <a:noFill/>
              <a:ln>
                <a:noFill/>
              </a:ln>
              <a:effectLst/>
            </c:spPr>
            <c:txPr>
              <a:bodyPr rot="0" vert="horz"/>
              <a:lstStyle/>
              <a:p>
                <a:pPr>
                  <a:defRPr>
                    <a:solidFill>
                      <a:srgbClr val="254061"/>
                    </a:solidFill>
                  </a:defRPr>
                </a:pPr>
                <a:endParaRPr lang="es-ES"/>
              </a:p>
            </c:txPr>
            <c:dLblPos val="ctr"/>
            <c:showVal val="1"/>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'C8 Ratio est_profesor'!$W$41:$W$64</c:f>
              <c:strCache>
                <c:ptCount val="24"/>
                <c:pt idx="0">
                  <c:v>Cuba</c:v>
                </c:pt>
                <c:pt idx="1">
                  <c:v>Portugal</c:v>
                </c:pt>
                <c:pt idx="2">
                  <c:v>Costa Rica</c:v>
                </c:pt>
                <c:pt idx="3">
                  <c:v>Honduras</c:v>
                </c:pt>
                <c:pt idx="4">
                  <c:v>España</c:v>
                </c:pt>
                <c:pt idx="5">
                  <c:v>Bolivia </c:v>
                </c:pt>
                <c:pt idx="6">
                  <c:v>Perú </c:v>
                </c:pt>
                <c:pt idx="7">
                  <c:v>Chile</c:v>
                </c:pt>
                <c:pt idx="8">
                  <c:v>R. Dominicana</c:v>
                </c:pt>
                <c:pt idx="9">
                  <c:v>Brasil </c:v>
                </c:pt>
                <c:pt idx="10">
                  <c:v>Guatemala </c:v>
                </c:pt>
                <c:pt idx="11">
                  <c:v>Ecuador</c:v>
                </c:pt>
                <c:pt idx="12">
                  <c:v>Colombia</c:v>
                </c:pt>
                <c:pt idx="13">
                  <c:v>El Salvador</c:v>
                </c:pt>
                <c:pt idx="14">
                  <c:v>Panamá</c:v>
                </c:pt>
                <c:pt idx="15">
                  <c:v>México</c:v>
                </c:pt>
                <c:pt idx="16">
                  <c:v>Uruguay </c:v>
                </c:pt>
                <c:pt idx="17">
                  <c:v>Paraguay</c:v>
                </c:pt>
                <c:pt idx="18">
                  <c:v>Argentina </c:v>
                </c:pt>
                <c:pt idx="19">
                  <c:v>Nicaragua</c:v>
                </c:pt>
                <c:pt idx="21">
                  <c:v>OEI</c:v>
                </c:pt>
                <c:pt idx="22">
                  <c:v>OECD</c:v>
                </c:pt>
                <c:pt idx="23">
                  <c:v>EU21</c:v>
                </c:pt>
              </c:strCache>
            </c:strRef>
          </c:cat>
          <c:val>
            <c:numRef>
              <c:f>'C8 Ratio est_profesor'!$Z$41:$Z$64</c:f>
              <c:numCache>
                <c:formatCode>0</c:formatCode>
                <c:ptCount val="24"/>
                <c:pt idx="0">
                  <c:v>9.0651100000000007</c:v>
                </c:pt>
                <c:pt idx="1">
                  <c:v>12.78162</c:v>
                </c:pt>
                <c:pt idx="2">
                  <c:v>13.22687</c:v>
                </c:pt>
                <c:pt idx="3">
                  <c:v>13.67112</c:v>
                </c:pt>
                <c:pt idx="4">
                  <c:v>14</c:v>
                </c:pt>
                <c:pt idx="5">
                  <c:v>18</c:v>
                </c:pt>
                <c:pt idx="6">
                  <c:v>17.66104</c:v>
                </c:pt>
                <c:pt idx="7">
                  <c:v>19.525870000000001</c:v>
                </c:pt>
                <c:pt idx="8">
                  <c:v>20.563580000000002</c:v>
                </c:pt>
                <c:pt idx="9">
                  <c:v>21.22749</c:v>
                </c:pt>
                <c:pt idx="10">
                  <c:v>22.98198</c:v>
                </c:pt>
                <c:pt idx="11">
                  <c:v>23.58811</c:v>
                </c:pt>
                <c:pt idx="12">
                  <c:v>24.286760000000001</c:v>
                </c:pt>
                <c:pt idx="13">
                  <c:v>24.47664</c:v>
                </c:pt>
                <c:pt idx="14">
                  <c:v>25.485060000000001</c:v>
                </c:pt>
                <c:pt idx="15">
                  <c:v>27.4</c:v>
                </c:pt>
                <c:pt idx="21">
                  <c:v>18.478090000000002</c:v>
                </c:pt>
              </c:numCache>
            </c:numRef>
          </c:val>
        </c:ser>
        <c:gapWidth val="22"/>
        <c:overlap val="90"/>
        <c:axId val="176823296"/>
        <c:axId val="176870528"/>
      </c:barChart>
      <c:scatterChart>
        <c:scatterStyle val="lineMarker"/>
        <c:ser>
          <c:idx val="0"/>
          <c:order val="0"/>
          <c:tx>
            <c:strRef>
              <c:f>'C8 Ratio est_profesor'!$X$39:$X$40</c:f>
              <c:strCache>
                <c:ptCount val="1"/>
                <c:pt idx="0">
                  <c:v>2000</c:v>
                </c:pt>
              </c:strCache>
            </c:strRef>
          </c:tx>
          <c:spPr>
            <a:ln w="25400" cap="rnd">
              <a:noFill/>
              <a:round/>
            </a:ln>
            <a:effectLst/>
          </c:spPr>
          <c:marker>
            <c:symbol val="dash"/>
            <c:size val="6"/>
            <c:spPr>
              <a:noFill/>
              <a:ln w="6350">
                <a:solidFill>
                  <a:srgbClr val="9BBB59">
                    <a:lumMod val="50000"/>
                  </a:srgbClr>
                </a:solidFill>
              </a:ln>
              <a:effectLst/>
            </c:spPr>
          </c:marker>
          <c:dLbls>
            <c:dLbl>
              <c:idx val="0"/>
              <c:layout>
                <c:manualLayout>
                  <c:x val="-3.0950370370370586E-2"/>
                  <c:y val="-3.2249691358024815E-2"/>
                </c:manualLayout>
              </c:layout>
              <c:dLblPos val="r"/>
              <c:showVal val="1"/>
            </c:dLbl>
            <c:dLbl>
              <c:idx val="3"/>
              <c:layout>
                <c:manualLayout>
                  <c:x val="-3.0950370370370586E-2"/>
                  <c:y val="-4.00891975308642E-2"/>
                </c:manualLayout>
              </c:layout>
              <c:dLblPos val="r"/>
              <c:showVal val="1"/>
            </c:dLbl>
            <c:dLbl>
              <c:idx val="4"/>
              <c:layout>
                <c:manualLayout>
                  <c:x val="-3.0950370370370586E-2"/>
                  <c:y val="-3.2249691358024815E-2"/>
                </c:manualLayout>
              </c:layout>
              <c:dLblPos val="r"/>
              <c:showVal val="1"/>
            </c:dLbl>
            <c:dLbl>
              <c:idx val="6"/>
              <c:layout>
                <c:manualLayout>
                  <c:x val="-3.0950370370370586E-2"/>
                  <c:y val="-2.8329938271604942E-2"/>
                </c:manualLayout>
              </c:layout>
              <c:dLblPos val="r"/>
              <c:showVal val="1"/>
            </c:dLbl>
            <c:dLbl>
              <c:idx val="8"/>
              <c:layout>
                <c:manualLayout>
                  <c:x val="-3.0950370370370541E-2"/>
                  <c:y val="-2.8329938271604911E-2"/>
                </c:manualLayout>
              </c:layout>
              <c:dLblPos val="r"/>
              <c:showVal val="1"/>
            </c:dLbl>
            <c:dLbl>
              <c:idx val="9"/>
              <c:layout>
                <c:manualLayout>
                  <c:x val="-2.859851851851854E-2"/>
                  <c:y val="-2.0490432098765436E-2"/>
                </c:manualLayout>
              </c:layout>
              <c:dLblPos val="r"/>
              <c:showVal val="1"/>
            </c:dLbl>
            <c:dLbl>
              <c:idx val="13"/>
              <c:layout>
                <c:manualLayout>
                  <c:x val="-3.0950370370370586E-2"/>
                  <c:y val="-3.6169444444444483E-2"/>
                </c:manualLayout>
              </c:layout>
              <c:dLblPos val="r"/>
              <c:showVal val="1"/>
            </c:dLbl>
            <c:dLbl>
              <c:idx val="15"/>
              <c:layout>
                <c:manualLayout>
                  <c:x val="-2.859851851851854E-2"/>
                  <c:y val="-2.8329938271604942E-2"/>
                </c:manualLayout>
              </c:layout>
              <c:dLblPos val="r"/>
              <c:showVal val="1"/>
            </c:dLbl>
            <c:dLbl>
              <c:idx val="16"/>
              <c:layout>
                <c:manualLayout>
                  <c:x val="-3.0950370370370586E-2"/>
                  <c:y val="-4.00891975308642E-2"/>
                </c:manualLayout>
              </c:layout>
              <c:dLblPos val="r"/>
              <c:showVal val="1"/>
            </c:dLbl>
            <c:dLbl>
              <c:idx val="17"/>
              <c:layout>
                <c:manualLayout>
                  <c:x val="-3.0950370370370586E-2"/>
                  <c:y val="-3.6169444444444442E-2"/>
                </c:manualLayout>
              </c:layout>
              <c:dLblPos val="r"/>
              <c:showVal val="1"/>
            </c:dLbl>
            <c:dLbl>
              <c:idx val="18"/>
              <c:layout>
                <c:manualLayout>
                  <c:x val="-3.0950370370370652E-2"/>
                  <c:y val="-3.6169444444444435E-2"/>
                </c:manualLayout>
              </c:layout>
              <c:dLblPos val="r"/>
              <c:showVal val="1"/>
            </c:dLbl>
            <c:dLbl>
              <c:idx val="19"/>
              <c:layout>
                <c:manualLayout>
                  <c:x val="-2.859851851851854E-2"/>
                  <c:y val="-2.4410185185185191E-2"/>
                </c:manualLayout>
              </c:layout>
              <c:dLblPos val="r"/>
              <c:showVal val="1"/>
            </c:dLbl>
            <c:dLbl>
              <c:idx val="21"/>
              <c:layout>
                <c:manualLayout>
                  <c:x val="-2.859851851851854E-2"/>
                  <c:y val="-3.2249691358024815E-2"/>
                </c:manualLayout>
              </c:layout>
              <c:dLblPos val="r"/>
              <c:showVal val="1"/>
            </c:dLbl>
            <c:spPr>
              <a:noFill/>
              <a:ln>
                <a:noFill/>
              </a:ln>
              <a:effectLst/>
            </c:spPr>
            <c:txPr>
              <a:bodyPr rot="0" vert="horz"/>
              <a:lstStyle/>
              <a:p>
                <a:pPr>
                  <a:defRPr>
                    <a:solidFill>
                      <a:schemeClr val="bg2">
                        <a:lumMod val="50000"/>
                      </a:schemeClr>
                    </a:solidFill>
                  </a:defRPr>
                </a:pPr>
                <a:endParaRPr lang="es-ES"/>
              </a:p>
            </c:txPr>
            <c:dLblPos val="t"/>
            <c:showVal val="1"/>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'C8 Ratio est_profesor'!$W$41:$W$64</c:f>
              <c:strCache>
                <c:ptCount val="24"/>
                <c:pt idx="0">
                  <c:v>Cuba</c:v>
                </c:pt>
                <c:pt idx="1">
                  <c:v>Portugal</c:v>
                </c:pt>
                <c:pt idx="2">
                  <c:v>Costa Rica</c:v>
                </c:pt>
                <c:pt idx="3">
                  <c:v>Honduras</c:v>
                </c:pt>
                <c:pt idx="4">
                  <c:v>España</c:v>
                </c:pt>
                <c:pt idx="5">
                  <c:v>Bolivia </c:v>
                </c:pt>
                <c:pt idx="6">
                  <c:v>Perú </c:v>
                </c:pt>
                <c:pt idx="7">
                  <c:v>Chile</c:v>
                </c:pt>
                <c:pt idx="8">
                  <c:v>R. Dominicana</c:v>
                </c:pt>
                <c:pt idx="9">
                  <c:v>Brasil </c:v>
                </c:pt>
                <c:pt idx="10">
                  <c:v>Guatemala </c:v>
                </c:pt>
                <c:pt idx="11">
                  <c:v>Ecuador</c:v>
                </c:pt>
                <c:pt idx="12">
                  <c:v>Colombia</c:v>
                </c:pt>
                <c:pt idx="13">
                  <c:v>El Salvador</c:v>
                </c:pt>
                <c:pt idx="14">
                  <c:v>Panamá</c:v>
                </c:pt>
                <c:pt idx="15">
                  <c:v>México</c:v>
                </c:pt>
                <c:pt idx="16">
                  <c:v>Uruguay </c:v>
                </c:pt>
                <c:pt idx="17">
                  <c:v>Paraguay</c:v>
                </c:pt>
                <c:pt idx="18">
                  <c:v>Argentina </c:v>
                </c:pt>
                <c:pt idx="19">
                  <c:v>Nicaragua</c:v>
                </c:pt>
                <c:pt idx="21">
                  <c:v>OEI</c:v>
                </c:pt>
                <c:pt idx="22">
                  <c:v>OECD</c:v>
                </c:pt>
                <c:pt idx="23">
                  <c:v>EU21</c:v>
                </c:pt>
              </c:strCache>
            </c:strRef>
          </c:xVal>
          <c:yVal>
            <c:numRef>
              <c:f>'C8 Ratio est_profesor'!$X$41:$X$64</c:f>
              <c:numCache>
                <c:formatCode>0</c:formatCode>
                <c:ptCount val="24"/>
                <c:pt idx="0">
                  <c:v>11.499980000000001</c:v>
                </c:pt>
                <c:pt idx="1">
                  <c:v>13.23902</c:v>
                </c:pt>
                <c:pt idx="2">
                  <c:v>24.940750000000001</c:v>
                </c:pt>
                <c:pt idx="3">
                  <c:v>34.058979999999998</c:v>
                </c:pt>
                <c:pt idx="4">
                  <c:v>14.54434</c:v>
                </c:pt>
                <c:pt idx="5">
                  <c:v>25</c:v>
                </c:pt>
                <c:pt idx="6">
                  <c:v>28.743849999999998</c:v>
                </c:pt>
                <c:pt idx="7">
                  <c:v>32.22683</c:v>
                </c:pt>
                <c:pt idx="8">
                  <c:v>31.032730000000001</c:v>
                </c:pt>
                <c:pt idx="9">
                  <c:v>24.796990000000001</c:v>
                </c:pt>
                <c:pt idx="10">
                  <c:v>32.560650000000003</c:v>
                </c:pt>
                <c:pt idx="11">
                  <c:v>23.251339999999999</c:v>
                </c:pt>
                <c:pt idx="12">
                  <c:v>26.45241</c:v>
                </c:pt>
                <c:pt idx="14">
                  <c:v>24.73639</c:v>
                </c:pt>
                <c:pt idx="15">
                  <c:v>27.15793</c:v>
                </c:pt>
                <c:pt idx="16">
                  <c:v>20.75667</c:v>
                </c:pt>
                <c:pt idx="17">
                  <c:v>18.793757578777761</c:v>
                </c:pt>
                <c:pt idx="18">
                  <c:v>19.342569999999998</c:v>
                </c:pt>
                <c:pt idx="19">
                  <c:v>35.662990000000001</c:v>
                </c:pt>
                <c:pt idx="21">
                  <c:v>24.673588293619886</c:v>
                </c:pt>
              </c:numCache>
            </c:numRef>
          </c:yVal>
        </c:ser>
        <c:ser>
          <c:idx val="1"/>
          <c:order val="1"/>
          <c:tx>
            <c:strRef>
              <c:f>'C8 Ratio est_profesor'!$Y$39:$Y$40</c:f>
              <c:strCache>
                <c:ptCount val="1"/>
                <c:pt idx="0">
                  <c:v>2010</c:v>
                </c:pt>
              </c:strCache>
            </c:strRef>
          </c:tx>
          <c:spPr>
            <a:ln w="25400" cap="rnd">
              <a:noFill/>
              <a:round/>
            </a:ln>
            <a:effectLst/>
          </c:spPr>
          <c:marker>
            <c:symbol val="diamond"/>
            <c:size val="6"/>
            <c:spPr>
              <a:noFill/>
              <a:ln w="6350">
                <a:solidFill>
                  <a:srgbClr val="FF0000"/>
                </a:solidFill>
              </a:ln>
              <a:effectLst/>
            </c:spPr>
          </c:marker>
          <c:xVal>
            <c:strRef>
              <c:f>'C8 Ratio est_profesor'!$W$41:$W$64</c:f>
              <c:strCache>
                <c:ptCount val="24"/>
                <c:pt idx="0">
                  <c:v>Cuba</c:v>
                </c:pt>
                <c:pt idx="1">
                  <c:v>Portugal</c:v>
                </c:pt>
                <c:pt idx="2">
                  <c:v>Costa Rica</c:v>
                </c:pt>
                <c:pt idx="3">
                  <c:v>Honduras</c:v>
                </c:pt>
                <c:pt idx="4">
                  <c:v>España</c:v>
                </c:pt>
                <c:pt idx="5">
                  <c:v>Bolivia </c:v>
                </c:pt>
                <c:pt idx="6">
                  <c:v>Perú </c:v>
                </c:pt>
                <c:pt idx="7">
                  <c:v>Chile</c:v>
                </c:pt>
                <c:pt idx="8">
                  <c:v>R. Dominicana</c:v>
                </c:pt>
                <c:pt idx="9">
                  <c:v>Brasil </c:v>
                </c:pt>
                <c:pt idx="10">
                  <c:v>Guatemala </c:v>
                </c:pt>
                <c:pt idx="11">
                  <c:v>Ecuador</c:v>
                </c:pt>
                <c:pt idx="12">
                  <c:v>Colombia</c:v>
                </c:pt>
                <c:pt idx="13">
                  <c:v>El Salvador</c:v>
                </c:pt>
                <c:pt idx="14">
                  <c:v>Panamá</c:v>
                </c:pt>
                <c:pt idx="15">
                  <c:v>México</c:v>
                </c:pt>
                <c:pt idx="16">
                  <c:v>Uruguay </c:v>
                </c:pt>
                <c:pt idx="17">
                  <c:v>Paraguay</c:v>
                </c:pt>
                <c:pt idx="18">
                  <c:v>Argentina </c:v>
                </c:pt>
                <c:pt idx="19">
                  <c:v>Nicaragua</c:v>
                </c:pt>
                <c:pt idx="21">
                  <c:v>OEI</c:v>
                </c:pt>
                <c:pt idx="22">
                  <c:v>OECD</c:v>
                </c:pt>
                <c:pt idx="23">
                  <c:v>EU21</c:v>
                </c:pt>
              </c:strCache>
            </c:strRef>
          </c:xVal>
          <c:yVal>
            <c:numRef>
              <c:f>'C8 Ratio est_profesor'!$Y$41:$Y$64</c:f>
              <c:numCache>
                <c:formatCode>0</c:formatCode>
                <c:ptCount val="24"/>
                <c:pt idx="0">
                  <c:v>9.1286500000000004</c:v>
                </c:pt>
                <c:pt idx="1">
                  <c:v>10.9</c:v>
                </c:pt>
                <c:pt idx="2">
                  <c:v>17.851700000000001</c:v>
                </c:pt>
                <c:pt idx="3">
                  <c:v>32.521812991057736</c:v>
                </c:pt>
                <c:pt idx="4">
                  <c:v>12.401450000000001</c:v>
                </c:pt>
                <c:pt idx="5">
                  <c:v>21</c:v>
                </c:pt>
                <c:pt idx="6">
                  <c:v>19.681660000000001</c:v>
                </c:pt>
                <c:pt idx="7">
                  <c:v>23.411539999999999</c:v>
                </c:pt>
                <c:pt idx="8">
                  <c:v>25.531379999999999</c:v>
                </c:pt>
                <c:pt idx="9">
                  <c:v>22.166090000000001</c:v>
                </c:pt>
                <c:pt idx="10">
                  <c:v>26.867180000000001</c:v>
                </c:pt>
                <c:pt idx="11">
                  <c:v>19</c:v>
                </c:pt>
                <c:pt idx="12">
                  <c:v>28.131070000000001</c:v>
                </c:pt>
                <c:pt idx="14">
                  <c:v>23.458120000000001</c:v>
                </c:pt>
                <c:pt idx="15">
                  <c:v>28.146719999999998</c:v>
                </c:pt>
                <c:pt idx="16">
                  <c:v>13.794029999999999</c:v>
                </c:pt>
                <c:pt idx="17">
                  <c:v>15.758805429864253</c:v>
                </c:pt>
                <c:pt idx="18">
                  <c:v>16.7</c:v>
                </c:pt>
                <c:pt idx="19">
                  <c:v>30.216380000000001</c:v>
                </c:pt>
                <c:pt idx="21">
                  <c:v>20.877188864259054</c:v>
                </c:pt>
                <c:pt idx="22">
                  <c:v>15.934380293081436</c:v>
                </c:pt>
                <c:pt idx="23">
                  <c:v>14.295586619566336</c:v>
                </c:pt>
              </c:numCache>
            </c:numRef>
          </c:yVal>
        </c:ser>
        <c:axId val="176823296"/>
        <c:axId val="176870528"/>
      </c:scatterChart>
      <c:catAx>
        <c:axId val="176823296"/>
        <c:scaling>
          <c:orientation val="minMax"/>
        </c:scaling>
        <c:axPos val="b"/>
        <c:numFmt formatCode="General" sourceLinked="1"/>
        <c:tickLblPos val="nextTo"/>
        <c:spPr>
          <a:noFill/>
          <a:ln w="6350" cap="flat" cmpd="sng" algn="ctr">
            <a:solidFill>
              <a:sysClr val="windowText" lastClr="000000"/>
            </a:solidFill>
            <a:round/>
          </a:ln>
          <a:effectLst/>
        </c:spPr>
        <c:txPr>
          <a:bodyPr rot="-60000000" vert="horz"/>
          <a:lstStyle/>
          <a:p>
            <a:pPr>
              <a:defRPr/>
            </a:pPr>
            <a:endParaRPr lang="es-ES"/>
          </a:p>
        </c:txPr>
        <c:crossAx val="176870528"/>
        <c:crossesAt val="0"/>
        <c:auto val="1"/>
        <c:lblAlgn val="ctr"/>
        <c:lblOffset val="100"/>
      </c:catAx>
      <c:valAx>
        <c:axId val="176870528"/>
        <c:scaling>
          <c:orientation val="minMax"/>
        </c:scaling>
        <c:delete val="1"/>
        <c:axPos val="l"/>
        <c:majorGridlines>
          <c:spPr>
            <a:ln w="3175" cap="flat" cmpd="sng" algn="ctr">
              <a:solidFill>
                <a:sysClr val="windowText" lastClr="000000">
                  <a:lumMod val="50000"/>
                  <a:lumOff val="50000"/>
                </a:sysClr>
              </a:solidFill>
              <a:prstDash val="sysDot"/>
              <a:round/>
            </a:ln>
            <a:effectLst/>
          </c:spPr>
        </c:majorGridlines>
        <c:numFmt formatCode="0" sourceLinked="1"/>
        <c:majorTickMark val="none"/>
        <c:tickLblPos val="none"/>
        <c:crossAx val="176823296"/>
        <c:crossesAt val="1"/>
        <c:crossBetween val="between"/>
      </c:valAx>
      <c:spPr>
        <a:noFill/>
        <a:ln>
          <a:noFill/>
        </a:ln>
        <a:effectLst/>
      </c:spPr>
    </c:plotArea>
    <c:legend>
      <c:legendPos val="t"/>
      <c:layout>
        <c:manualLayout>
          <c:xMode val="edge"/>
          <c:yMode val="edge"/>
          <c:x val="0.30637259259259547"/>
          <c:y val="2.3518518518518518E-2"/>
          <c:w val="0.38019925925926146"/>
          <c:h val="6.4807407407407924E-2"/>
        </c:manualLayout>
      </c:layout>
      <c:spPr>
        <a:noFill/>
        <a:ln>
          <a:noFill/>
        </a:ln>
        <a:effectLst/>
      </c:spPr>
      <c:txPr>
        <a:bodyPr rot="0" vert="horz"/>
        <a:lstStyle/>
        <a:p>
          <a:pPr>
            <a:defRPr sz="900"/>
          </a:pPr>
          <a:endParaRPr lang="es-ES"/>
        </a:p>
      </c:txPr>
    </c:legend>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4" l="0.70000000000000062" r="0.70000000000000062" t="0.750000000000004"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332019519519514E-2"/>
          <c:y val="0.11731419753086395"/>
          <c:w val="0.90816253753753651"/>
          <c:h val="0.5481881777733244"/>
        </c:manualLayout>
      </c:layout>
      <c:barChart>
        <c:barDir val="col"/>
        <c:grouping val="clustered"/>
        <c:ser>
          <c:idx val="2"/>
          <c:order val="2"/>
          <c:tx>
            <c:strRef>
              <c:f>'C8 Ratio est_profesor'!$AE$39:$AE$40</c:f>
              <c:strCache>
                <c:ptCount val="1"/>
                <c:pt idx="0">
                  <c:v>2014*</c:v>
                </c:pt>
              </c:strCache>
            </c:strRef>
          </c:tx>
          <c:spPr>
            <a:noFill/>
            <a:ln w="9525">
              <a:solidFill>
                <a:srgbClr val="254061"/>
              </a:solidFill>
            </a:ln>
            <a:effectLst/>
          </c:spPr>
          <c:dLbls>
            <c:spPr>
              <a:noFill/>
              <a:ln>
                <a:noFill/>
              </a:ln>
              <a:effectLst/>
            </c:spPr>
            <c:txPr>
              <a:bodyPr rot="0" vert="horz"/>
              <a:lstStyle/>
              <a:p>
                <a:pPr>
                  <a:defRPr>
                    <a:solidFill>
                      <a:srgbClr val="254061"/>
                    </a:solidFill>
                  </a:defRPr>
                </a:pPr>
                <a:endParaRPr lang="es-ES"/>
              </a:p>
            </c:txPr>
            <c:dLblPos val="ctr"/>
            <c:showVal val="1"/>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'C8 Ratio est_profesor'!$AB$41:$AB$64</c:f>
              <c:strCache>
                <c:ptCount val="24"/>
                <c:pt idx="0">
                  <c:v>Cuba</c:v>
                </c:pt>
                <c:pt idx="1">
                  <c:v>Portugal</c:v>
                </c:pt>
                <c:pt idx="2">
                  <c:v>España</c:v>
                </c:pt>
                <c:pt idx="3">
                  <c:v>Guatemala </c:v>
                </c:pt>
                <c:pt idx="4">
                  <c:v>Perú </c:v>
                </c:pt>
                <c:pt idx="5">
                  <c:v>Costa Rica</c:v>
                </c:pt>
                <c:pt idx="6">
                  <c:v>Panamá</c:v>
                </c:pt>
                <c:pt idx="7">
                  <c:v>Brasil </c:v>
                </c:pt>
                <c:pt idx="8">
                  <c:v>Paraguay</c:v>
                </c:pt>
                <c:pt idx="9">
                  <c:v>Ecuador</c:v>
                </c:pt>
                <c:pt idx="10">
                  <c:v>Chile</c:v>
                </c:pt>
                <c:pt idx="11">
                  <c:v>R. Dominicana</c:v>
                </c:pt>
                <c:pt idx="12">
                  <c:v>Bolivia </c:v>
                </c:pt>
                <c:pt idx="13">
                  <c:v>Colombia</c:v>
                </c:pt>
                <c:pt idx="14">
                  <c:v>México</c:v>
                </c:pt>
                <c:pt idx="15">
                  <c:v>El Salvador</c:v>
                </c:pt>
                <c:pt idx="16">
                  <c:v>Argentina </c:v>
                </c:pt>
                <c:pt idx="17">
                  <c:v>Uruguay </c:v>
                </c:pt>
                <c:pt idx="18">
                  <c:v>Nicaragua</c:v>
                </c:pt>
                <c:pt idx="19">
                  <c:v>Honduras</c:v>
                </c:pt>
                <c:pt idx="21">
                  <c:v>OEI</c:v>
                </c:pt>
                <c:pt idx="22">
                  <c:v>OECD</c:v>
                </c:pt>
                <c:pt idx="23">
                  <c:v>EU21</c:v>
                </c:pt>
              </c:strCache>
            </c:strRef>
          </c:cat>
          <c:val>
            <c:numRef>
              <c:f>'C8 Ratio est_profesor'!$AE$41:$AE$64</c:f>
              <c:numCache>
                <c:formatCode>0</c:formatCode>
                <c:ptCount val="24"/>
                <c:pt idx="0">
                  <c:v>8.8807299999999998</c:v>
                </c:pt>
                <c:pt idx="1">
                  <c:v>9.7728999999999999</c:v>
                </c:pt>
                <c:pt idx="2">
                  <c:v>11</c:v>
                </c:pt>
                <c:pt idx="3">
                  <c:v>12.66446</c:v>
                </c:pt>
                <c:pt idx="4">
                  <c:v>14.20135</c:v>
                </c:pt>
                <c:pt idx="5">
                  <c:v>14.359909999999999</c:v>
                </c:pt>
                <c:pt idx="6">
                  <c:v>15.51877</c:v>
                </c:pt>
                <c:pt idx="7">
                  <c:v>17.263079999999999</c:v>
                </c:pt>
                <c:pt idx="8">
                  <c:v>18.4041</c:v>
                </c:pt>
                <c:pt idx="9">
                  <c:v>18.609549999999999</c:v>
                </c:pt>
                <c:pt idx="10">
                  <c:v>21.00122</c:v>
                </c:pt>
                <c:pt idx="11">
                  <c:v>21.36947</c:v>
                </c:pt>
                <c:pt idx="12">
                  <c:v>22</c:v>
                </c:pt>
                <c:pt idx="13">
                  <c:v>24.901289999999999</c:v>
                </c:pt>
                <c:pt idx="14">
                  <c:v>28.9</c:v>
                </c:pt>
                <c:pt idx="15">
                  <c:v>37.993099999999998</c:v>
                </c:pt>
                <c:pt idx="21">
                  <c:v>17.377603000000001</c:v>
                </c:pt>
              </c:numCache>
            </c:numRef>
          </c:val>
        </c:ser>
        <c:gapWidth val="22"/>
        <c:overlap val="90"/>
        <c:axId val="177019520"/>
        <c:axId val="177033984"/>
      </c:barChart>
      <c:scatterChart>
        <c:scatterStyle val="lineMarker"/>
        <c:ser>
          <c:idx val="0"/>
          <c:order val="0"/>
          <c:tx>
            <c:strRef>
              <c:f>'C8 Ratio est_profesor'!$AC$39:$AC$40</c:f>
              <c:strCache>
                <c:ptCount val="1"/>
                <c:pt idx="0">
                  <c:v>2000</c:v>
                </c:pt>
              </c:strCache>
            </c:strRef>
          </c:tx>
          <c:spPr>
            <a:ln w="25400" cap="rnd">
              <a:noFill/>
              <a:round/>
            </a:ln>
            <a:effectLst/>
          </c:spPr>
          <c:marker>
            <c:symbol val="dash"/>
            <c:size val="6"/>
            <c:spPr>
              <a:noFill/>
              <a:ln w="6350">
                <a:solidFill>
                  <a:srgbClr val="9BBB59">
                    <a:lumMod val="50000"/>
                  </a:srgbClr>
                </a:solidFill>
              </a:ln>
              <a:effectLst/>
            </c:spPr>
          </c:marker>
          <c:dLbls>
            <c:dLbl>
              <c:idx val="0"/>
              <c:layout>
                <c:manualLayout>
                  <c:x val="-3.0950370370370586E-2"/>
                  <c:y val="-2.8329938271604942E-2"/>
                </c:manualLayout>
              </c:layout>
              <c:dLblPos val="r"/>
              <c:showVal val="1"/>
            </c:dLbl>
            <c:dLbl>
              <c:idx val="1"/>
              <c:layout>
                <c:manualLayout>
                  <c:x val="-3.0950370370370586E-2"/>
                  <c:y val="-3.2249691358024815E-2"/>
                </c:manualLayout>
              </c:layout>
              <c:dLblPos val="r"/>
              <c:showVal val="1"/>
            </c:dLbl>
            <c:dLbl>
              <c:idx val="2"/>
              <c:layout>
                <c:manualLayout>
                  <c:x val="-3.0950370370370586E-2"/>
                  <c:y val="-3.6169444444444442E-2"/>
                </c:manualLayout>
              </c:layout>
              <c:dLblPos val="r"/>
              <c:showVal val="1"/>
            </c:dLbl>
            <c:dLbl>
              <c:idx val="3"/>
              <c:layout>
                <c:manualLayout>
                  <c:x val="-3.0950370370370586E-2"/>
                  <c:y val="-4.00891975308642E-2"/>
                </c:manualLayout>
              </c:layout>
              <c:dLblPos val="r"/>
              <c:showVal val="1"/>
            </c:dLbl>
            <c:dLbl>
              <c:idx val="4"/>
              <c:layout>
                <c:manualLayout>
                  <c:x val="-3.0950370370370586E-2"/>
                  <c:y val="-3.2249691358024815E-2"/>
                </c:manualLayout>
              </c:layout>
              <c:dLblPos val="r"/>
              <c:showVal val="1"/>
            </c:dLbl>
            <c:dLbl>
              <c:idx val="5"/>
              <c:layout>
                <c:manualLayout>
                  <c:x val="-3.0950370370370586E-2"/>
                  <c:y val="-3.2249691358024815E-2"/>
                </c:manualLayout>
              </c:layout>
              <c:dLblPos val="r"/>
              <c:showVal val="1"/>
            </c:dLbl>
            <c:dLbl>
              <c:idx val="6"/>
              <c:layout>
                <c:manualLayout>
                  <c:x val="-3.0950370370370586E-2"/>
                  <c:y val="-3.2249691358024815E-2"/>
                </c:manualLayout>
              </c:layout>
              <c:dLblPos val="r"/>
              <c:showVal val="1"/>
            </c:dLbl>
            <c:dLbl>
              <c:idx val="8"/>
              <c:layout>
                <c:manualLayout>
                  <c:x val="-3.0950370370370534E-2"/>
                  <c:y val="-2.7461458333333334E-2"/>
                </c:manualLayout>
              </c:layout>
              <c:dLblPos val="r"/>
              <c:showVal val="1"/>
            </c:dLbl>
            <c:dLbl>
              <c:idx val="10"/>
              <c:layout>
                <c:manualLayout>
                  <c:x val="-3.0950370370370586E-2"/>
                  <c:y val="-2.8329938271604942E-2"/>
                </c:manualLayout>
              </c:layout>
              <c:dLblPos val="r"/>
              <c:showVal val="1"/>
            </c:dLbl>
            <c:dLbl>
              <c:idx val="12"/>
              <c:layout>
                <c:manualLayout>
                  <c:x val="-3.0950370370370586E-2"/>
                  <c:y val="-2.8329938271604942E-2"/>
                </c:manualLayout>
              </c:layout>
              <c:dLblPos val="r"/>
              <c:showVal val="1"/>
            </c:dLbl>
            <c:dLbl>
              <c:idx val="17"/>
              <c:layout>
                <c:manualLayout>
                  <c:x val="-3.0950370370370586E-2"/>
                  <c:y val="-2.8329938271604942E-2"/>
                </c:manualLayout>
              </c:layout>
              <c:dLblPos val="r"/>
              <c:showVal val="1"/>
            </c:dLbl>
            <c:dLbl>
              <c:idx val="18"/>
              <c:layout>
                <c:manualLayout>
                  <c:x val="-3.3302222222222309E-2"/>
                  <c:y val="-2.8329938271604942E-2"/>
                </c:manualLayout>
              </c:layout>
              <c:dLblPos val="r"/>
              <c:showVal val="1"/>
            </c:dLbl>
            <c:dLbl>
              <c:idx val="21"/>
              <c:layout>
                <c:manualLayout>
                  <c:x val="-3.3302222222222219E-2"/>
                  <c:y val="-3.2249691358024815E-2"/>
                </c:manualLayout>
              </c:layout>
              <c:dLblPos val="r"/>
              <c:showVal val="1"/>
            </c:dLbl>
            <c:spPr>
              <a:noFill/>
              <a:ln>
                <a:noFill/>
              </a:ln>
              <a:effectLst/>
            </c:spPr>
            <c:txPr>
              <a:bodyPr rot="0" vert="horz"/>
              <a:lstStyle/>
              <a:p>
                <a:pPr>
                  <a:defRPr>
                    <a:solidFill>
                      <a:schemeClr val="bg2">
                        <a:lumMod val="50000"/>
                      </a:schemeClr>
                    </a:solidFill>
                  </a:defRPr>
                </a:pPr>
                <a:endParaRPr lang="es-ES"/>
              </a:p>
            </c:txPr>
            <c:dLblPos val="t"/>
            <c:showVal val="1"/>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'C8 Ratio est_profesor'!$AB$41:$AB$64</c:f>
              <c:strCache>
                <c:ptCount val="24"/>
                <c:pt idx="0">
                  <c:v>Cuba</c:v>
                </c:pt>
                <c:pt idx="1">
                  <c:v>Portugal</c:v>
                </c:pt>
                <c:pt idx="2">
                  <c:v>España</c:v>
                </c:pt>
                <c:pt idx="3">
                  <c:v>Guatemala </c:v>
                </c:pt>
                <c:pt idx="4">
                  <c:v>Perú </c:v>
                </c:pt>
                <c:pt idx="5">
                  <c:v>Costa Rica</c:v>
                </c:pt>
                <c:pt idx="6">
                  <c:v>Panamá</c:v>
                </c:pt>
                <c:pt idx="7">
                  <c:v>Brasil </c:v>
                </c:pt>
                <c:pt idx="8">
                  <c:v>Paraguay</c:v>
                </c:pt>
                <c:pt idx="9">
                  <c:v>Ecuador</c:v>
                </c:pt>
                <c:pt idx="10">
                  <c:v>Chile</c:v>
                </c:pt>
                <c:pt idx="11">
                  <c:v>R. Dominicana</c:v>
                </c:pt>
                <c:pt idx="12">
                  <c:v>Bolivia </c:v>
                </c:pt>
                <c:pt idx="13">
                  <c:v>Colombia</c:v>
                </c:pt>
                <c:pt idx="14">
                  <c:v>México</c:v>
                </c:pt>
                <c:pt idx="15">
                  <c:v>El Salvador</c:v>
                </c:pt>
                <c:pt idx="16">
                  <c:v>Argentina </c:v>
                </c:pt>
                <c:pt idx="17">
                  <c:v>Uruguay </c:v>
                </c:pt>
                <c:pt idx="18">
                  <c:v>Nicaragua</c:v>
                </c:pt>
                <c:pt idx="19">
                  <c:v>Honduras</c:v>
                </c:pt>
                <c:pt idx="21">
                  <c:v>OEI</c:v>
                </c:pt>
                <c:pt idx="22">
                  <c:v>OECD</c:v>
                </c:pt>
                <c:pt idx="23">
                  <c:v>EU21</c:v>
                </c:pt>
              </c:strCache>
            </c:strRef>
          </c:xVal>
          <c:yVal>
            <c:numRef>
              <c:f>'C8 Ratio est_profesor'!$AC$41:$AC$64</c:f>
              <c:numCache>
                <c:formatCode>0</c:formatCode>
                <c:ptCount val="24"/>
                <c:pt idx="0">
                  <c:v>11.94651</c:v>
                </c:pt>
                <c:pt idx="1">
                  <c:v>9.7938399999999994</c:v>
                </c:pt>
                <c:pt idx="2">
                  <c:v>11.382149999999999</c:v>
                </c:pt>
                <c:pt idx="3">
                  <c:v>14.03186</c:v>
                </c:pt>
                <c:pt idx="4">
                  <c:v>20.35754</c:v>
                </c:pt>
                <c:pt idx="5">
                  <c:v>18.841609999999999</c:v>
                </c:pt>
                <c:pt idx="6">
                  <c:v>16.25611</c:v>
                </c:pt>
                <c:pt idx="7">
                  <c:v>22.121200000000002</c:v>
                </c:pt>
                <c:pt idx="8">
                  <c:v>11.883459999999999</c:v>
                </c:pt>
                <c:pt idx="9">
                  <c:v>14</c:v>
                </c:pt>
                <c:pt idx="10">
                  <c:v>29.353200000000001</c:v>
                </c:pt>
                <c:pt idx="12">
                  <c:v>23</c:v>
                </c:pt>
                <c:pt idx="13">
                  <c:v>19.195419999999999</c:v>
                </c:pt>
                <c:pt idx="14">
                  <c:v>16.92285</c:v>
                </c:pt>
                <c:pt idx="16">
                  <c:v>11.010210000000001</c:v>
                </c:pt>
                <c:pt idx="17">
                  <c:v>14.62523</c:v>
                </c:pt>
                <c:pt idx="18">
                  <c:v>31.999420000000001</c:v>
                </c:pt>
                <c:pt idx="21">
                  <c:v>17.429398235294119</c:v>
                </c:pt>
              </c:numCache>
            </c:numRef>
          </c:yVal>
        </c:ser>
        <c:ser>
          <c:idx val="1"/>
          <c:order val="1"/>
          <c:tx>
            <c:strRef>
              <c:f>'C8 Ratio est_profesor'!$AD$39:$AD$40</c:f>
              <c:strCache>
                <c:ptCount val="1"/>
                <c:pt idx="0">
                  <c:v>2010</c:v>
                </c:pt>
              </c:strCache>
            </c:strRef>
          </c:tx>
          <c:spPr>
            <a:ln w="25400" cap="rnd">
              <a:noFill/>
              <a:round/>
            </a:ln>
            <a:effectLst/>
          </c:spPr>
          <c:marker>
            <c:symbol val="diamond"/>
            <c:size val="6"/>
            <c:spPr>
              <a:noFill/>
              <a:ln w="6350">
                <a:solidFill>
                  <a:srgbClr val="FF0000"/>
                </a:solidFill>
              </a:ln>
              <a:effectLst/>
            </c:spPr>
          </c:marker>
          <c:xVal>
            <c:strRef>
              <c:f>'C8 Ratio est_profesor'!$AB$41:$AB$64</c:f>
              <c:strCache>
                <c:ptCount val="24"/>
                <c:pt idx="0">
                  <c:v>Cuba</c:v>
                </c:pt>
                <c:pt idx="1">
                  <c:v>Portugal</c:v>
                </c:pt>
                <c:pt idx="2">
                  <c:v>España</c:v>
                </c:pt>
                <c:pt idx="3">
                  <c:v>Guatemala </c:v>
                </c:pt>
                <c:pt idx="4">
                  <c:v>Perú </c:v>
                </c:pt>
                <c:pt idx="5">
                  <c:v>Costa Rica</c:v>
                </c:pt>
                <c:pt idx="6">
                  <c:v>Panamá</c:v>
                </c:pt>
                <c:pt idx="7">
                  <c:v>Brasil </c:v>
                </c:pt>
                <c:pt idx="8">
                  <c:v>Paraguay</c:v>
                </c:pt>
                <c:pt idx="9">
                  <c:v>Ecuador</c:v>
                </c:pt>
                <c:pt idx="10">
                  <c:v>Chile</c:v>
                </c:pt>
                <c:pt idx="11">
                  <c:v>R. Dominicana</c:v>
                </c:pt>
                <c:pt idx="12">
                  <c:v>Bolivia </c:v>
                </c:pt>
                <c:pt idx="13">
                  <c:v>Colombia</c:v>
                </c:pt>
                <c:pt idx="14">
                  <c:v>México</c:v>
                </c:pt>
                <c:pt idx="15">
                  <c:v>El Salvador</c:v>
                </c:pt>
                <c:pt idx="16">
                  <c:v>Argentina </c:v>
                </c:pt>
                <c:pt idx="17">
                  <c:v>Uruguay </c:v>
                </c:pt>
                <c:pt idx="18">
                  <c:v>Nicaragua</c:v>
                </c:pt>
                <c:pt idx="19">
                  <c:v>Honduras</c:v>
                </c:pt>
                <c:pt idx="21">
                  <c:v>OEI</c:v>
                </c:pt>
                <c:pt idx="22">
                  <c:v>OECD</c:v>
                </c:pt>
                <c:pt idx="23">
                  <c:v>EU21</c:v>
                </c:pt>
              </c:strCache>
            </c:strRef>
          </c:xVal>
          <c:yVal>
            <c:numRef>
              <c:f>'C8 Ratio est_profesor'!$AD$41:$AD$64</c:f>
              <c:numCache>
                <c:formatCode>0</c:formatCode>
                <c:ptCount val="24"/>
                <c:pt idx="0">
                  <c:v>9.4635200000000008</c:v>
                </c:pt>
                <c:pt idx="1">
                  <c:v>7.3472900000000001</c:v>
                </c:pt>
                <c:pt idx="2">
                  <c:v>10.804880000000001</c:v>
                </c:pt>
                <c:pt idx="3">
                  <c:v>13.983459999999999</c:v>
                </c:pt>
                <c:pt idx="4">
                  <c:v>15.99044</c:v>
                </c:pt>
                <c:pt idx="5">
                  <c:v>15.5078</c:v>
                </c:pt>
                <c:pt idx="6">
                  <c:v>15.33685</c:v>
                </c:pt>
                <c:pt idx="7">
                  <c:v>16.663609999999998</c:v>
                </c:pt>
                <c:pt idx="8">
                  <c:v>15.75618038227047</c:v>
                </c:pt>
                <c:pt idx="9">
                  <c:v>11.187530000000001</c:v>
                </c:pt>
                <c:pt idx="10">
                  <c:v>21.86571</c:v>
                </c:pt>
                <c:pt idx="11">
                  <c:v>28.192460000000001</c:v>
                </c:pt>
                <c:pt idx="12">
                  <c:v>20</c:v>
                </c:pt>
                <c:pt idx="13">
                  <c:v>27.146339999999999</c:v>
                </c:pt>
                <c:pt idx="14">
                  <c:v>17.912610000000001</c:v>
                </c:pt>
                <c:pt idx="16">
                  <c:v>12.5</c:v>
                </c:pt>
                <c:pt idx="17">
                  <c:v>16.583333333333332</c:v>
                </c:pt>
                <c:pt idx="18">
                  <c:v>30.830469999999998</c:v>
                </c:pt>
                <c:pt idx="19">
                  <c:v>24.566487341772152</c:v>
                </c:pt>
                <c:pt idx="21">
                  <c:v>17.177595143370663</c:v>
                </c:pt>
                <c:pt idx="22">
                  <c:v>13.781897144385381</c:v>
                </c:pt>
                <c:pt idx="23">
                  <c:v>12.302626093518898</c:v>
                </c:pt>
              </c:numCache>
            </c:numRef>
          </c:yVal>
        </c:ser>
        <c:axId val="177019520"/>
        <c:axId val="177033984"/>
      </c:scatterChart>
      <c:catAx>
        <c:axId val="177019520"/>
        <c:scaling>
          <c:orientation val="minMax"/>
        </c:scaling>
        <c:axPos val="b"/>
        <c:numFmt formatCode="General" sourceLinked="1"/>
        <c:tickLblPos val="nextTo"/>
        <c:spPr>
          <a:noFill/>
          <a:ln w="6350" cap="flat" cmpd="sng" algn="ctr">
            <a:solidFill>
              <a:sysClr val="windowText" lastClr="000000"/>
            </a:solidFill>
            <a:round/>
          </a:ln>
          <a:effectLst/>
        </c:spPr>
        <c:txPr>
          <a:bodyPr rot="-60000000" vert="horz"/>
          <a:lstStyle/>
          <a:p>
            <a:pPr>
              <a:defRPr/>
            </a:pPr>
            <a:endParaRPr lang="es-ES"/>
          </a:p>
        </c:txPr>
        <c:crossAx val="177033984"/>
        <c:crossesAt val="0"/>
        <c:auto val="1"/>
        <c:lblAlgn val="ctr"/>
        <c:lblOffset val="100"/>
      </c:catAx>
      <c:valAx>
        <c:axId val="177033984"/>
        <c:scaling>
          <c:orientation val="minMax"/>
        </c:scaling>
        <c:delete val="1"/>
        <c:axPos val="l"/>
        <c:majorGridlines>
          <c:spPr>
            <a:ln w="9525" cap="flat" cmpd="sng" algn="ctr">
              <a:noFill/>
              <a:round/>
            </a:ln>
            <a:effectLst/>
          </c:spPr>
        </c:majorGridlines>
        <c:numFmt formatCode="0" sourceLinked="1"/>
        <c:majorTickMark val="none"/>
        <c:tickLblPos val="none"/>
        <c:crossAx val="177019520"/>
        <c:crossesAt val="1"/>
        <c:crossBetween val="between"/>
      </c:valAx>
      <c:spPr>
        <a:noFill/>
        <a:ln>
          <a:noFill/>
        </a:ln>
        <a:effectLst/>
      </c:spPr>
    </c:plotArea>
    <c:legend>
      <c:legendPos val="t"/>
      <c:layout>
        <c:manualLayout>
          <c:xMode val="edge"/>
          <c:yMode val="edge"/>
          <c:x val="0.28755777777778013"/>
          <c:y val="2.3518518518518518E-2"/>
          <c:w val="0.43429185185185187"/>
          <c:h val="6.4807407407407924E-2"/>
        </c:manualLayout>
      </c:layout>
      <c:spPr>
        <a:noFill/>
        <a:ln>
          <a:noFill/>
        </a:ln>
        <a:effectLst/>
      </c:spPr>
      <c:txPr>
        <a:bodyPr rot="0" vert="horz"/>
        <a:lstStyle/>
        <a:p>
          <a:pPr>
            <a:defRPr sz="900"/>
          </a:pPr>
          <a:endParaRPr lang="es-ES"/>
        </a:p>
      </c:txPr>
    </c:legend>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4" l="0.70000000000000062" r="0.70000000000000062" t="0.750000000000004"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8708148148148162E-2"/>
          <c:y val="0.14787361111111111"/>
          <c:w val="0.91542148148148161"/>
          <c:h val="0.59515868055555554"/>
        </c:manualLayout>
      </c:layout>
      <c:barChart>
        <c:barDir val="col"/>
        <c:grouping val="clustered"/>
        <c:ser>
          <c:idx val="0"/>
          <c:order val="0"/>
          <c:tx>
            <c:strRef>
              <c:f>'Ind 3A'!$V$9:$V$10</c:f>
              <c:strCache>
                <c:ptCount val="1"/>
                <c:pt idx="0">
                  <c:v>2013</c:v>
                </c:pt>
              </c:strCache>
            </c:strRef>
          </c:tx>
          <c:spPr>
            <a:pattFill prst="pct5">
              <a:fgClr>
                <a:srgbClr val="1F497D">
                  <a:lumMod val="75000"/>
                </a:srgbClr>
              </a:fgClr>
              <a:bgClr>
                <a:prstClr val="white"/>
              </a:bgClr>
            </a:pattFill>
            <a:ln w="9525">
              <a:solidFill>
                <a:srgbClr val="1F497D"/>
              </a:solidFill>
            </a:ln>
          </c:spPr>
          <c:dLbls>
            <c:dLbl>
              <c:idx val="8"/>
              <c:layout>
                <c:manualLayout>
                  <c:x val="0"/>
                  <c:y val="1.1965084564255891E-2"/>
                </c:manualLayout>
              </c:layout>
              <c:showVal val="1"/>
            </c:dLbl>
            <c:dLbl>
              <c:idx val="10"/>
              <c:layout>
                <c:manualLayout>
                  <c:x val="0"/>
                  <c:y val="7.9767230428372804E-3"/>
                </c:manualLayout>
              </c:layout>
              <c:showVal val="1"/>
            </c:dLbl>
            <c:spPr>
              <a:noFill/>
              <a:ln>
                <a:noFill/>
              </a:ln>
              <a:effectLst/>
            </c:spPr>
            <c:showVal val="1"/>
            <c:extLst>
              <c:ext xmlns:c15="http://schemas.microsoft.com/office/drawing/2012/chart" uri="{CE6537A1-D6FC-4f65-9D91-7224C49458BB}">
                <c15:layout/>
                <c15:showLeaderLines val="0"/>
              </c:ext>
            </c:extLst>
          </c:dLbls>
          <c:cat>
            <c:strRef>
              <c:f>'Ind 3A'!$U$11:$U$21</c:f>
              <c:strCache>
                <c:ptCount val="11"/>
                <c:pt idx="0">
                  <c:v>Guatemala</c:v>
                </c:pt>
                <c:pt idx="1">
                  <c:v>Ecuador</c:v>
                </c:pt>
                <c:pt idx="2">
                  <c:v>Uruguay</c:v>
                </c:pt>
                <c:pt idx="3">
                  <c:v>Perú </c:v>
                </c:pt>
                <c:pt idx="4">
                  <c:v>Brasil</c:v>
                </c:pt>
                <c:pt idx="5">
                  <c:v>Chile</c:v>
                </c:pt>
                <c:pt idx="6">
                  <c:v>Honduras</c:v>
                </c:pt>
                <c:pt idx="7">
                  <c:v>Paraguay </c:v>
                </c:pt>
                <c:pt idx="8">
                  <c:v>Colombia</c:v>
                </c:pt>
                <c:pt idx="10">
                  <c:v>Iberoamérica</c:v>
                </c:pt>
              </c:strCache>
            </c:strRef>
          </c:cat>
          <c:val>
            <c:numRef>
              <c:f>'Ind 3A'!$V$11:$V$21</c:f>
              <c:numCache>
                <c:formatCode>0</c:formatCode>
                <c:ptCount val="11"/>
                <c:pt idx="0">
                  <c:v>128.3266181104396</c:v>
                </c:pt>
                <c:pt idx="1">
                  <c:v>111</c:v>
                </c:pt>
                <c:pt idx="2">
                  <c:v>109.33</c:v>
                </c:pt>
                <c:pt idx="3">
                  <c:v>104.87179556891991</c:v>
                </c:pt>
                <c:pt idx="4">
                  <c:v>102.2451781359902</c:v>
                </c:pt>
                <c:pt idx="5">
                  <c:v>91.015706806282722</c:v>
                </c:pt>
                <c:pt idx="6">
                  <c:v>71.279575517530049</c:v>
                </c:pt>
                <c:pt idx="7">
                  <c:v>70</c:v>
                </c:pt>
                <c:pt idx="8">
                  <c:v>55.326258289931502</c:v>
                </c:pt>
                <c:pt idx="10">
                  <c:v>92.380946003650521</c:v>
                </c:pt>
              </c:numCache>
            </c:numRef>
          </c:val>
        </c:ser>
        <c:ser>
          <c:idx val="1"/>
          <c:order val="1"/>
          <c:tx>
            <c:strRef>
              <c:f>'Ind 3A'!$W$9:$W$10</c:f>
              <c:strCache>
                <c:ptCount val="1"/>
                <c:pt idx="0">
                  <c:v>2015</c:v>
                </c:pt>
              </c:strCache>
            </c:strRef>
          </c:tx>
          <c:spPr>
            <a:noFill/>
            <a:ln w="9525">
              <a:solidFill>
                <a:srgbClr val="FF0000"/>
              </a:solidFill>
            </a:ln>
          </c:spPr>
          <c:dLbls>
            <c:dLbl>
              <c:idx val="1"/>
              <c:layout>
                <c:manualLayout>
                  <c:x val="1.6519797183718359E-2"/>
                  <c:y val="0"/>
                </c:manualLayout>
              </c:layout>
              <c:dLblPos val="outEnd"/>
              <c:showVal val="1"/>
            </c:dLbl>
            <c:dLbl>
              <c:idx val="4"/>
              <c:layout>
                <c:manualLayout>
                  <c:x val="2.123973923620941E-2"/>
                  <c:y val="0"/>
                </c:manualLayout>
              </c:layout>
              <c:dLblPos val="outEnd"/>
              <c:showVal val="1"/>
            </c:dLbl>
            <c:dLbl>
              <c:idx val="5"/>
              <c:layout>
                <c:manualLayout>
                  <c:x val="2.123973923620941E-2"/>
                  <c:y val="1.1965084564255891E-2"/>
                </c:manualLayout>
              </c:layout>
              <c:dLblPos val="outEnd"/>
              <c:showVal val="1"/>
            </c:dLbl>
            <c:spPr>
              <a:noFill/>
              <a:ln>
                <a:noFill/>
              </a:ln>
              <a:effectLst/>
            </c:spPr>
            <c:txPr>
              <a:bodyPr/>
              <a:lstStyle/>
              <a:p>
                <a:pPr>
                  <a:defRPr>
                    <a:solidFill>
                      <a:srgbClr val="C00000"/>
                    </a:solidFill>
                  </a:defRPr>
                </a:pPr>
                <a:endParaRPr lang="es-ES"/>
              </a:p>
            </c:txPr>
            <c:dLblPos val="outEnd"/>
            <c:showVal val="1"/>
            <c:extLst>
              <c:ext xmlns:c15="http://schemas.microsoft.com/office/drawing/2012/chart" uri="{CE6537A1-D6FC-4f65-9D91-7224C49458BB}">
                <c15:layout/>
                <c15:showLeaderLines val="0"/>
              </c:ext>
            </c:extLst>
          </c:dLbls>
          <c:cat>
            <c:strRef>
              <c:f>'Ind 3A'!$U$11:$U$21</c:f>
              <c:strCache>
                <c:ptCount val="11"/>
                <c:pt idx="0">
                  <c:v>Guatemala</c:v>
                </c:pt>
                <c:pt idx="1">
                  <c:v>Ecuador</c:v>
                </c:pt>
                <c:pt idx="2">
                  <c:v>Uruguay</c:v>
                </c:pt>
                <c:pt idx="3">
                  <c:v>Perú </c:v>
                </c:pt>
                <c:pt idx="4">
                  <c:v>Brasil</c:v>
                </c:pt>
                <c:pt idx="5">
                  <c:v>Chile</c:v>
                </c:pt>
                <c:pt idx="6">
                  <c:v>Honduras</c:v>
                </c:pt>
                <c:pt idx="7">
                  <c:v>Paraguay </c:v>
                </c:pt>
                <c:pt idx="8">
                  <c:v>Colombia</c:v>
                </c:pt>
                <c:pt idx="10">
                  <c:v>Iberoamérica</c:v>
                </c:pt>
              </c:strCache>
            </c:strRef>
          </c:cat>
          <c:val>
            <c:numRef>
              <c:f>'Ind 3A'!$W$11:$W$21</c:f>
              <c:numCache>
                <c:formatCode>0</c:formatCode>
                <c:ptCount val="11"/>
                <c:pt idx="1">
                  <c:v>109.70960947715579</c:v>
                </c:pt>
                <c:pt idx="4">
                  <c:v>100</c:v>
                </c:pt>
                <c:pt idx="5">
                  <c:v>92</c:v>
                </c:pt>
              </c:numCache>
            </c:numRef>
          </c:val>
        </c:ser>
        <c:gapWidth val="50"/>
        <c:overlap val="53"/>
        <c:axId val="178139904"/>
        <c:axId val="178141440"/>
      </c:barChart>
      <c:catAx>
        <c:axId val="178139904"/>
        <c:scaling>
          <c:orientation val="minMax"/>
        </c:scaling>
        <c:axPos val="b"/>
        <c:numFmt formatCode="General" sourceLinked="0"/>
        <c:tickLblPos val="nextTo"/>
        <c:spPr>
          <a:ln w="3175">
            <a:solidFill>
              <a:sysClr val="windowText" lastClr="000000">
                <a:lumMod val="50000"/>
                <a:lumOff val="50000"/>
              </a:sysClr>
            </a:solidFill>
          </a:ln>
        </c:spPr>
        <c:crossAx val="178141440"/>
        <c:crosses val="autoZero"/>
        <c:auto val="1"/>
        <c:lblAlgn val="ctr"/>
        <c:lblOffset val="100"/>
      </c:catAx>
      <c:valAx>
        <c:axId val="178141440"/>
        <c:scaling>
          <c:orientation val="minMax"/>
          <c:min val="40"/>
        </c:scaling>
        <c:axPos val="l"/>
        <c:majorGridlines>
          <c:spPr>
            <a:ln w="3175">
              <a:solidFill>
                <a:srgbClr val="7F7F7F"/>
              </a:solidFill>
              <a:prstDash val="sysDot"/>
            </a:ln>
          </c:spPr>
        </c:majorGridlines>
        <c:numFmt formatCode="0" sourceLinked="1"/>
        <c:tickLblPos val="nextTo"/>
        <c:spPr>
          <a:ln w="3175">
            <a:solidFill>
              <a:sysClr val="windowText" lastClr="000000">
                <a:lumMod val="50000"/>
                <a:lumOff val="50000"/>
              </a:sysClr>
            </a:solidFill>
          </a:ln>
        </c:spPr>
        <c:txPr>
          <a:bodyPr/>
          <a:lstStyle/>
          <a:p>
            <a:pPr>
              <a:defRPr sz="750"/>
            </a:pPr>
            <a:endParaRPr lang="es-ES"/>
          </a:p>
        </c:txPr>
        <c:crossAx val="178139904"/>
        <c:crosses val="autoZero"/>
        <c:crossBetween val="between"/>
        <c:majorUnit val="10"/>
      </c:valAx>
    </c:plotArea>
    <c:legend>
      <c:legendPos val="t"/>
      <c:layout>
        <c:manualLayout>
          <c:xMode val="edge"/>
          <c:yMode val="edge"/>
          <c:x val="0.30385788365152988"/>
          <c:y val="2.3218958126955288E-2"/>
          <c:w val="0.34972439432751662"/>
          <c:h val="6.398194162290767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 r="0.750000000000004"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8708148148148162E-2"/>
          <c:y val="0.14787361111111111"/>
          <c:w val="0.91542148148148161"/>
          <c:h val="0.5246031249999995"/>
        </c:manualLayout>
      </c:layout>
      <c:barChart>
        <c:barDir val="col"/>
        <c:grouping val="clustered"/>
        <c:ser>
          <c:idx val="0"/>
          <c:order val="0"/>
          <c:tx>
            <c:strRef>
              <c:f>'Ind 3B'!$V$7:$V$8</c:f>
              <c:strCache>
                <c:ptCount val="1"/>
                <c:pt idx="0">
                  <c:v>2013</c:v>
                </c:pt>
              </c:strCache>
            </c:strRef>
          </c:tx>
          <c:spPr>
            <a:pattFill prst="pct5">
              <a:fgClr>
                <a:srgbClr val="1F497D">
                  <a:lumMod val="75000"/>
                </a:srgbClr>
              </a:fgClr>
              <a:bgClr>
                <a:prstClr val="white"/>
              </a:bgClr>
            </a:pattFill>
            <a:ln w="9525">
              <a:solidFill>
                <a:srgbClr val="254061"/>
              </a:solidFill>
            </a:ln>
          </c:spPr>
          <c:dLbls>
            <c:spPr>
              <a:noFill/>
              <a:ln>
                <a:noFill/>
              </a:ln>
              <a:effectLst/>
            </c:spPr>
            <c:txPr>
              <a:bodyPr/>
              <a:lstStyle/>
              <a:p>
                <a:pPr>
                  <a:defRPr>
                    <a:solidFill>
                      <a:srgbClr val="254061"/>
                    </a:solidFill>
                  </a:defRPr>
                </a:pPr>
                <a:endParaRPr lang="es-ES"/>
              </a:p>
            </c:txPr>
            <c:showVal val="1"/>
            <c:extLst>
              <c:ext xmlns:c15="http://schemas.microsoft.com/office/drawing/2012/chart" uri="{CE6537A1-D6FC-4f65-9D91-7224C49458BB}">
                <c15:layout/>
                <c15:showLeaderLines val="0"/>
              </c:ext>
            </c:extLst>
          </c:dLbls>
          <c:cat>
            <c:strRef>
              <c:f>'Ind 3B'!$U$9:$U$22</c:f>
              <c:strCache>
                <c:ptCount val="14"/>
                <c:pt idx="0">
                  <c:v>Guatemala</c:v>
                </c:pt>
                <c:pt idx="1">
                  <c:v>Ecuador</c:v>
                </c:pt>
                <c:pt idx="2">
                  <c:v>Uruguay</c:v>
                </c:pt>
                <c:pt idx="3">
                  <c:v>Colombia</c:v>
                </c:pt>
                <c:pt idx="4">
                  <c:v>Perú </c:v>
                </c:pt>
                <c:pt idx="5">
                  <c:v>Brasil</c:v>
                </c:pt>
                <c:pt idx="6">
                  <c:v>Chile</c:v>
                </c:pt>
                <c:pt idx="7">
                  <c:v>El Salvador</c:v>
                </c:pt>
                <c:pt idx="8">
                  <c:v>México</c:v>
                </c:pt>
                <c:pt idx="9">
                  <c:v>Panamá</c:v>
                </c:pt>
                <c:pt idx="10">
                  <c:v>Paraguay </c:v>
                </c:pt>
                <c:pt idx="11">
                  <c:v>Honduras</c:v>
                </c:pt>
                <c:pt idx="13">
                  <c:v>Iberoamérica</c:v>
                </c:pt>
              </c:strCache>
            </c:strRef>
          </c:cat>
          <c:val>
            <c:numRef>
              <c:f>'Ind 3B'!$V$9:$V$22</c:f>
              <c:numCache>
                <c:formatCode>0</c:formatCode>
                <c:ptCount val="14"/>
                <c:pt idx="0">
                  <c:v>128.85644293331018</c:v>
                </c:pt>
                <c:pt idx="1">
                  <c:v>107.51356511029711</c:v>
                </c:pt>
                <c:pt idx="2">
                  <c:v>106.53</c:v>
                </c:pt>
                <c:pt idx="3">
                  <c:v>104.07428360935273</c:v>
                </c:pt>
                <c:pt idx="4">
                  <c:v>99.553417098517755</c:v>
                </c:pt>
                <c:pt idx="5">
                  <c:v>97.048714693397045</c:v>
                </c:pt>
                <c:pt idx="6">
                  <c:v>92.135622408493845</c:v>
                </c:pt>
                <c:pt idx="7">
                  <c:v>90.522867541305075</c:v>
                </c:pt>
                <c:pt idx="8">
                  <c:v>91.302049863826568</c:v>
                </c:pt>
                <c:pt idx="9">
                  <c:v>77.709276997575273</c:v>
                </c:pt>
                <c:pt idx="10">
                  <c:v>75</c:v>
                </c:pt>
                <c:pt idx="11">
                  <c:v>66.467498214669064</c:v>
                </c:pt>
                <c:pt idx="13">
                  <c:v>94.411614356807391</c:v>
                </c:pt>
              </c:numCache>
            </c:numRef>
          </c:val>
        </c:ser>
        <c:ser>
          <c:idx val="1"/>
          <c:order val="1"/>
          <c:tx>
            <c:strRef>
              <c:f>'Ind 3B'!$W$7:$W$8</c:f>
              <c:strCache>
                <c:ptCount val="1"/>
                <c:pt idx="0">
                  <c:v>2015</c:v>
                </c:pt>
              </c:strCache>
            </c:strRef>
          </c:tx>
          <c:spPr>
            <a:noFill/>
            <a:ln w="9525">
              <a:solidFill>
                <a:srgbClr val="FF0000"/>
              </a:solidFill>
            </a:ln>
          </c:spPr>
          <c:dLbls>
            <c:dLbl>
              <c:idx val="1"/>
              <c:layout>
                <c:manualLayout>
                  <c:x val="1.4111111111111111E-2"/>
                  <c:y val="9.1570987654320986E-3"/>
                </c:manualLayout>
              </c:layout>
              <c:dLblPos val="outEnd"/>
              <c:showVal val="1"/>
            </c:dLbl>
            <c:dLbl>
              <c:idx val="5"/>
              <c:layout>
                <c:manualLayout>
                  <c:x val="1.1759259259259261E-2"/>
                  <c:y val="1.3227160493827262E-2"/>
                </c:manualLayout>
              </c:layout>
              <c:dLblPos val="outEnd"/>
              <c:showVal val="1"/>
            </c:dLbl>
            <c:dLbl>
              <c:idx val="6"/>
              <c:layout>
                <c:manualLayout>
                  <c:x val="1.1759259259259261E-2"/>
                  <c:y val="8.8790123456790951E-3"/>
                </c:manualLayout>
              </c:layout>
              <c:dLblPos val="outEnd"/>
              <c:showVal val="1"/>
            </c:dLbl>
            <c:spPr>
              <a:noFill/>
              <a:ln>
                <a:noFill/>
              </a:ln>
              <a:effectLst/>
            </c:spPr>
            <c:txPr>
              <a:bodyPr/>
              <a:lstStyle/>
              <a:p>
                <a:pPr>
                  <a:defRPr>
                    <a:solidFill>
                      <a:srgbClr val="C00000"/>
                    </a:solidFill>
                  </a:defRPr>
                </a:pPr>
                <a:endParaRPr lang="es-ES"/>
              </a:p>
            </c:txPr>
            <c:dLblPos val="inBase"/>
            <c:showVal val="1"/>
            <c:extLst>
              <c:ext xmlns:c15="http://schemas.microsoft.com/office/drawing/2012/chart" uri="{CE6537A1-D6FC-4f65-9D91-7224C49458BB}">
                <c15:layout/>
                <c15:showLeaderLines val="0"/>
              </c:ext>
            </c:extLst>
          </c:dLbls>
          <c:cat>
            <c:strRef>
              <c:f>'Ind 3B'!$U$9:$U$22</c:f>
              <c:strCache>
                <c:ptCount val="14"/>
                <c:pt idx="0">
                  <c:v>Guatemala</c:v>
                </c:pt>
                <c:pt idx="1">
                  <c:v>Ecuador</c:v>
                </c:pt>
                <c:pt idx="2">
                  <c:v>Uruguay</c:v>
                </c:pt>
                <c:pt idx="3">
                  <c:v>Colombia</c:v>
                </c:pt>
                <c:pt idx="4">
                  <c:v>Perú </c:v>
                </c:pt>
                <c:pt idx="5">
                  <c:v>Brasil</c:v>
                </c:pt>
                <c:pt idx="6">
                  <c:v>Chile</c:v>
                </c:pt>
                <c:pt idx="7">
                  <c:v>El Salvador</c:v>
                </c:pt>
                <c:pt idx="8">
                  <c:v>México</c:v>
                </c:pt>
                <c:pt idx="9">
                  <c:v>Panamá</c:v>
                </c:pt>
                <c:pt idx="10">
                  <c:v>Paraguay </c:v>
                </c:pt>
                <c:pt idx="11">
                  <c:v>Honduras</c:v>
                </c:pt>
                <c:pt idx="13">
                  <c:v>Iberoamérica</c:v>
                </c:pt>
              </c:strCache>
            </c:strRef>
          </c:cat>
          <c:val>
            <c:numRef>
              <c:f>'Ind 3B'!$W$9:$W$22</c:f>
              <c:numCache>
                <c:formatCode>0</c:formatCode>
                <c:ptCount val="14"/>
                <c:pt idx="1">
                  <c:v>106.54636271550602</c:v>
                </c:pt>
                <c:pt idx="5">
                  <c:v>96</c:v>
                </c:pt>
                <c:pt idx="6">
                  <c:v>93</c:v>
                </c:pt>
              </c:numCache>
            </c:numRef>
          </c:val>
        </c:ser>
        <c:gapWidth val="50"/>
        <c:overlap val="53"/>
        <c:axId val="178548096"/>
        <c:axId val="178926720"/>
      </c:barChart>
      <c:catAx>
        <c:axId val="178548096"/>
        <c:scaling>
          <c:orientation val="minMax"/>
        </c:scaling>
        <c:axPos val="b"/>
        <c:numFmt formatCode="General" sourceLinked="0"/>
        <c:tickLblPos val="nextTo"/>
        <c:crossAx val="178926720"/>
        <c:crosses val="autoZero"/>
        <c:auto val="1"/>
        <c:lblAlgn val="ctr"/>
        <c:lblOffset val="100"/>
      </c:catAx>
      <c:valAx>
        <c:axId val="178926720"/>
        <c:scaling>
          <c:orientation val="minMax"/>
          <c:min val="40"/>
        </c:scaling>
        <c:axPos val="l"/>
        <c:majorGridlines>
          <c:spPr>
            <a:ln w="3175">
              <a:solidFill>
                <a:srgbClr val="7F7F7F"/>
              </a:solidFill>
              <a:prstDash val="sysDot"/>
            </a:ln>
          </c:spPr>
        </c:majorGridlines>
        <c:numFmt formatCode="0" sourceLinked="1"/>
        <c:tickLblPos val="nextTo"/>
        <c:spPr>
          <a:ln w="3175">
            <a:solidFill>
              <a:srgbClr val="7F7F7F"/>
            </a:solidFill>
            <a:prstDash val="sysDot"/>
          </a:ln>
        </c:spPr>
        <c:txPr>
          <a:bodyPr/>
          <a:lstStyle/>
          <a:p>
            <a:pPr>
              <a:defRPr sz="750"/>
            </a:pPr>
            <a:endParaRPr lang="es-ES"/>
          </a:p>
        </c:txPr>
        <c:crossAx val="178548096"/>
        <c:crosses val="autoZero"/>
        <c:crossBetween val="between"/>
      </c:valAx>
    </c:plotArea>
    <c:legend>
      <c:legendPos val="t"/>
      <c:layout>
        <c:manualLayout>
          <c:xMode val="edge"/>
          <c:yMode val="edge"/>
          <c:x val="0.35193870370370567"/>
          <c:y val="2.3518518518518518E-2"/>
          <c:w val="0.32904833333333522"/>
          <c:h val="6.480740740740791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 r="0.750000000000004"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ES"/>
  <c:style val="18"/>
  <c:chart>
    <c:title/>
    <c:plotArea>
      <c:layout>
        <c:manualLayout>
          <c:layoutTarget val="inner"/>
          <c:xMode val="edge"/>
          <c:yMode val="edge"/>
          <c:x val="3.9399259259259259E-2"/>
          <c:y val="0.1382229166666667"/>
          <c:w val="0.93473037037037165"/>
          <c:h val="0.56744027777777772"/>
        </c:manualLayout>
      </c:layout>
      <c:barChart>
        <c:barDir val="col"/>
        <c:grouping val="clustered"/>
        <c:ser>
          <c:idx val="0"/>
          <c:order val="0"/>
          <c:tx>
            <c:strRef>
              <c:f>'Ind 3B'!$Z$7:$Z$8</c:f>
              <c:strCache>
                <c:ptCount val="1"/>
                <c:pt idx="0">
                  <c:v>2013</c:v>
                </c:pt>
              </c:strCache>
            </c:strRef>
          </c:tx>
          <c:spPr>
            <a:pattFill prst="pct5">
              <a:fgClr>
                <a:srgbClr val="FF0000"/>
              </a:fgClr>
              <a:bgClr>
                <a:prstClr val="white"/>
              </a:bgClr>
            </a:pattFill>
            <a:ln w="9525">
              <a:solidFill>
                <a:srgbClr val="FF0000"/>
              </a:solidFill>
            </a:ln>
          </c:spPr>
          <c:dLbls>
            <c:spPr>
              <a:noFill/>
              <a:ln>
                <a:noFill/>
              </a:ln>
              <a:effectLst/>
            </c:spPr>
            <c:showVal val="1"/>
            <c:extLst>
              <c:ext xmlns:c15="http://schemas.microsoft.com/office/drawing/2012/chart" uri="{CE6537A1-D6FC-4f65-9D91-7224C49458BB}">
                <c15:layout/>
                <c15:showLeaderLines val="0"/>
              </c:ext>
            </c:extLst>
          </c:dLbls>
          <c:cat>
            <c:strRef>
              <c:f>'Ind 3B'!$Y$9:$Y$19</c:f>
              <c:strCache>
                <c:ptCount val="11"/>
                <c:pt idx="0">
                  <c:v>Colombia</c:v>
                </c:pt>
                <c:pt idx="1">
                  <c:v>Paraguay </c:v>
                </c:pt>
                <c:pt idx="2">
                  <c:v>Chile</c:v>
                </c:pt>
                <c:pt idx="3">
                  <c:v>Guatemala</c:v>
                </c:pt>
                <c:pt idx="4">
                  <c:v>Ecuador</c:v>
                </c:pt>
                <c:pt idx="5">
                  <c:v>Uruguay</c:v>
                </c:pt>
                <c:pt idx="6">
                  <c:v>Honduras</c:v>
                </c:pt>
                <c:pt idx="7">
                  <c:v>Brasil</c:v>
                </c:pt>
                <c:pt idx="8">
                  <c:v>Perú</c:v>
                </c:pt>
                <c:pt idx="10">
                  <c:v>Iberoamérica</c:v>
                </c:pt>
              </c:strCache>
            </c:strRef>
          </c:cat>
          <c:val>
            <c:numRef>
              <c:f>'Ind 3B'!$Z$9:$Z$19</c:f>
              <c:numCache>
                <c:formatCode>0</c:formatCode>
                <c:ptCount val="11"/>
                <c:pt idx="0">
                  <c:v>48.748025319421231</c:v>
                </c:pt>
                <c:pt idx="1">
                  <c:v>5</c:v>
                </c:pt>
                <c:pt idx="2">
                  <c:v>1.1199156022111225</c:v>
                </c:pt>
                <c:pt idx="3">
                  <c:v>0.52982482287058019</c:v>
                </c:pt>
                <c:pt idx="4">
                  <c:v>-3.4864348897028918</c:v>
                </c:pt>
                <c:pt idx="5">
                  <c:v>-2.7999999999999972</c:v>
                </c:pt>
                <c:pt idx="6">
                  <c:v>-4.8120773028609847</c:v>
                </c:pt>
                <c:pt idx="7">
                  <c:v>-5.1964634425931564</c:v>
                </c:pt>
                <c:pt idx="8">
                  <c:v>-5.3183784704021519</c:v>
                </c:pt>
                <c:pt idx="10">
                  <c:v>5.7844918685950644</c:v>
                </c:pt>
              </c:numCache>
            </c:numRef>
          </c:val>
        </c:ser>
        <c:gapWidth val="50"/>
        <c:axId val="178946816"/>
        <c:axId val="178948352"/>
      </c:barChart>
      <c:catAx>
        <c:axId val="178946816"/>
        <c:scaling>
          <c:orientation val="minMax"/>
        </c:scaling>
        <c:axPos val="b"/>
        <c:numFmt formatCode="General" sourceLinked="0"/>
        <c:tickLblPos val="nextTo"/>
        <c:crossAx val="178948352"/>
        <c:crosses val="autoZero"/>
        <c:auto val="1"/>
        <c:lblAlgn val="ctr"/>
        <c:lblOffset val="1000"/>
      </c:catAx>
      <c:valAx>
        <c:axId val="178948352"/>
        <c:scaling>
          <c:orientation val="minMax"/>
        </c:scaling>
        <c:delete val="1"/>
        <c:axPos val="l"/>
        <c:numFmt formatCode="0" sourceLinked="1"/>
        <c:tickLblPos val="none"/>
        <c:crossAx val="178946816"/>
        <c:crosses val="autoZero"/>
        <c:crossBetween val="between"/>
      </c:valAx>
    </c:plotArea>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 r="0.750000000000004"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barChart>
        <c:barDir val="col"/>
        <c:grouping val="clustered"/>
        <c:ser>
          <c:idx val="0"/>
          <c:order val="0"/>
          <c:tx>
            <c:strRef>
              <c:f>'Ind 4B'!$V$5:$V$7</c:f>
              <c:strCache>
                <c:ptCount val="1"/>
                <c:pt idx="0">
                  <c:v>Total  2013</c:v>
                </c:pt>
              </c:strCache>
            </c:strRef>
          </c:tx>
          <c:spPr>
            <a:pattFill prst="pct5">
              <a:fgClr>
                <a:srgbClr val="1F497D">
                  <a:lumMod val="75000"/>
                </a:srgbClr>
              </a:fgClr>
              <a:bgClr>
                <a:prstClr val="white"/>
              </a:bgClr>
            </a:pattFill>
            <a:ln w="9525">
              <a:solidFill>
                <a:srgbClr val="1F497D"/>
              </a:solidFill>
            </a:ln>
          </c:spPr>
          <c:dLbls>
            <c:dLbl>
              <c:idx val="4"/>
              <c:layout>
                <c:manualLayout>
                  <c:x val="-1.8814814814814861E-2"/>
                  <c:y val="0"/>
                </c:manualLayout>
              </c:layout>
              <c:showVal val="1"/>
            </c:dLbl>
            <c:dLbl>
              <c:idx val="5"/>
              <c:layout>
                <c:manualLayout>
                  <c:x val="-1.4111111111111111E-2"/>
                  <c:y val="-3.5930654884857454E-17"/>
                </c:manualLayout>
              </c:layout>
              <c:showVal val="1"/>
            </c:dLbl>
            <c:spPr>
              <a:noFill/>
              <a:ln>
                <a:noFill/>
              </a:ln>
              <a:effectLst/>
            </c:spPr>
            <c:txPr>
              <a:bodyPr/>
              <a:lstStyle/>
              <a:p>
                <a:pPr>
                  <a:defRPr>
                    <a:solidFill>
                      <a:srgbClr val="254061"/>
                    </a:solidFill>
                  </a:defRPr>
                </a:pPr>
                <a:endParaRPr lang="es-ES"/>
              </a:p>
            </c:txPr>
            <c:showVal val="1"/>
            <c:extLst>
              <c:ext xmlns:c15="http://schemas.microsoft.com/office/drawing/2012/chart" uri="{CE6537A1-D6FC-4f65-9D91-7224C49458BB}">
                <c15:layout/>
                <c15:showLeaderLines val="0"/>
              </c:ext>
            </c:extLst>
          </c:dLbls>
          <c:cat>
            <c:strRef>
              <c:f>'Ind 4B'!$U$8:$U$18</c:f>
              <c:strCache>
                <c:ptCount val="11"/>
                <c:pt idx="0">
                  <c:v>Uruguay</c:v>
                </c:pt>
                <c:pt idx="1">
                  <c:v>Perú </c:v>
                </c:pt>
                <c:pt idx="2">
                  <c:v>Paraguay </c:v>
                </c:pt>
                <c:pt idx="3">
                  <c:v>Colombia</c:v>
                </c:pt>
                <c:pt idx="4">
                  <c:v>Brasil</c:v>
                </c:pt>
                <c:pt idx="5">
                  <c:v>Chile</c:v>
                </c:pt>
                <c:pt idx="6">
                  <c:v>Panamá</c:v>
                </c:pt>
                <c:pt idx="7">
                  <c:v>México</c:v>
                </c:pt>
                <c:pt idx="8">
                  <c:v>Cuba</c:v>
                </c:pt>
                <c:pt idx="10">
                  <c:v>Iberoamérica</c:v>
                </c:pt>
              </c:strCache>
            </c:strRef>
          </c:cat>
          <c:val>
            <c:numRef>
              <c:f>'Ind 4B'!$V$8:$V$18</c:f>
              <c:numCache>
                <c:formatCode>0</c:formatCode>
                <c:ptCount val="11"/>
                <c:pt idx="0">
                  <c:v>54.11963007403417</c:v>
                </c:pt>
                <c:pt idx="1">
                  <c:v>49.081747247890235</c:v>
                </c:pt>
                <c:pt idx="2">
                  <c:v>44</c:v>
                </c:pt>
                <c:pt idx="3">
                  <c:v>42.400422051014104</c:v>
                </c:pt>
                <c:pt idx="4">
                  <c:v>41.90766831964865</c:v>
                </c:pt>
                <c:pt idx="5">
                  <c:v>38.260388537488993</c:v>
                </c:pt>
                <c:pt idx="6">
                  <c:v>32.024780250150414</c:v>
                </c:pt>
                <c:pt idx="7" formatCode="#,##0">
                  <c:v>23.384837257909105</c:v>
                </c:pt>
                <c:pt idx="8">
                  <c:v>23.283282249288952</c:v>
                </c:pt>
                <c:pt idx="10">
                  <c:v>39</c:v>
                </c:pt>
              </c:numCache>
            </c:numRef>
          </c:val>
        </c:ser>
        <c:ser>
          <c:idx val="1"/>
          <c:order val="1"/>
          <c:tx>
            <c:strRef>
              <c:f>'Ind 4B'!$W$5:$W$7</c:f>
              <c:strCache>
                <c:ptCount val="1"/>
                <c:pt idx="0">
                  <c:v>Total  2015</c:v>
                </c:pt>
              </c:strCache>
            </c:strRef>
          </c:tx>
          <c:spPr>
            <a:noFill/>
            <a:ln>
              <a:solidFill>
                <a:srgbClr val="FF0000"/>
              </a:solidFill>
            </a:ln>
          </c:spPr>
          <c:dLbls>
            <c:dLbl>
              <c:idx val="0"/>
              <c:delete val="1"/>
            </c:dLbl>
            <c:dLbl>
              <c:idx val="1"/>
              <c:delete val="1"/>
            </c:dLbl>
            <c:dLbl>
              <c:idx val="2"/>
              <c:delete val="1"/>
            </c:dLbl>
            <c:dLbl>
              <c:idx val="3"/>
              <c:delete val="1"/>
            </c:dLbl>
            <c:dLbl>
              <c:idx val="4"/>
              <c:layout>
                <c:manualLayout>
                  <c:x val="1.1759259259259261E-2"/>
                  <c:y val="7.8395061728395114E-3"/>
                </c:manualLayout>
              </c:layout>
              <c:dLblPos val="outEnd"/>
              <c:showVal val="1"/>
            </c:dLbl>
            <c:dLbl>
              <c:idx val="5"/>
              <c:layout>
                <c:manualLayout>
                  <c:x val="1.8814814814814822E-2"/>
                  <c:y val="3.9197530864197886E-3"/>
                </c:manualLayout>
              </c:layout>
              <c:dLblPos val="outEnd"/>
              <c:showVal val="1"/>
            </c:dLbl>
            <c:dLbl>
              <c:idx val="6"/>
              <c:delete val="1"/>
            </c:dLbl>
            <c:dLbl>
              <c:idx val="7"/>
              <c:layout>
                <c:manualLayout>
                  <c:x val="1.1759259259259261E-2"/>
                  <c:y val="3.9197530864197531E-3"/>
                </c:manualLayout>
              </c:layout>
              <c:dLblPos val="outEnd"/>
              <c:showVal val="1"/>
            </c:dLbl>
            <c:dLbl>
              <c:idx val="8"/>
              <c:layout>
                <c:manualLayout>
                  <c:x val="1.8814814814814822E-2"/>
                  <c:y val="1.1759259259259261E-2"/>
                </c:manualLayout>
              </c:layout>
              <c:dLblPos val="outEnd"/>
              <c:showVal val="1"/>
            </c:dLbl>
            <c:spPr>
              <a:noFill/>
              <a:ln>
                <a:noFill/>
              </a:ln>
              <a:effectLst/>
            </c:spPr>
            <c:txPr>
              <a:bodyPr/>
              <a:lstStyle/>
              <a:p>
                <a:pPr>
                  <a:defRPr>
                    <a:solidFill>
                      <a:srgbClr val="C00000"/>
                    </a:solidFill>
                  </a:defRPr>
                </a:pPr>
                <a:endParaRPr lang="es-ES"/>
              </a:p>
            </c:txPr>
            <c:dLblPos val="outEnd"/>
            <c:showVal val="1"/>
            <c:extLst>
              <c:ext xmlns:c15="http://schemas.microsoft.com/office/drawing/2012/chart" uri="{CE6537A1-D6FC-4f65-9D91-7224C49458BB}">
                <c15:layout/>
                <c15:showLeaderLines val="0"/>
              </c:ext>
            </c:extLst>
          </c:dLbls>
          <c:cat>
            <c:strRef>
              <c:f>'Ind 4B'!$U$8:$U$18</c:f>
              <c:strCache>
                <c:ptCount val="11"/>
                <c:pt idx="0">
                  <c:v>Uruguay</c:v>
                </c:pt>
                <c:pt idx="1">
                  <c:v>Perú </c:v>
                </c:pt>
                <c:pt idx="2">
                  <c:v>Paraguay </c:v>
                </c:pt>
                <c:pt idx="3">
                  <c:v>Colombia</c:v>
                </c:pt>
                <c:pt idx="4">
                  <c:v>Brasil</c:v>
                </c:pt>
                <c:pt idx="5">
                  <c:v>Chile</c:v>
                </c:pt>
                <c:pt idx="6">
                  <c:v>Panamá</c:v>
                </c:pt>
                <c:pt idx="7">
                  <c:v>México</c:v>
                </c:pt>
                <c:pt idx="8">
                  <c:v>Cuba</c:v>
                </c:pt>
                <c:pt idx="10">
                  <c:v>Iberoamérica</c:v>
                </c:pt>
              </c:strCache>
            </c:strRef>
          </c:cat>
          <c:val>
            <c:numRef>
              <c:f>'Ind 4B'!$W$8:$W$18</c:f>
              <c:numCache>
                <c:formatCode>0</c:formatCode>
                <c:ptCount val="11"/>
                <c:pt idx="0">
                  <c:v>0</c:v>
                </c:pt>
                <c:pt idx="1">
                  <c:v>0</c:v>
                </c:pt>
                <c:pt idx="2">
                  <c:v>0</c:v>
                </c:pt>
                <c:pt idx="3">
                  <c:v>0</c:v>
                </c:pt>
                <c:pt idx="4">
                  <c:v>46</c:v>
                </c:pt>
                <c:pt idx="5">
                  <c:v>40</c:v>
                </c:pt>
                <c:pt idx="6">
                  <c:v>0</c:v>
                </c:pt>
                <c:pt idx="7" formatCode="#,##0">
                  <c:v>23</c:v>
                </c:pt>
                <c:pt idx="8">
                  <c:v>16</c:v>
                </c:pt>
              </c:numCache>
            </c:numRef>
          </c:val>
        </c:ser>
        <c:gapWidth val="50"/>
        <c:overlap val="53"/>
        <c:axId val="179547520"/>
        <c:axId val="179557504"/>
      </c:barChart>
      <c:catAx>
        <c:axId val="179547520"/>
        <c:scaling>
          <c:orientation val="minMax"/>
        </c:scaling>
        <c:axPos val="b"/>
        <c:numFmt formatCode="General" sourceLinked="0"/>
        <c:tickLblPos val="nextTo"/>
        <c:spPr>
          <a:ln w="3175"/>
        </c:spPr>
        <c:crossAx val="179557504"/>
        <c:crosses val="autoZero"/>
        <c:auto val="1"/>
        <c:lblAlgn val="ctr"/>
        <c:lblOffset val="100"/>
      </c:catAx>
      <c:valAx>
        <c:axId val="179557504"/>
        <c:scaling>
          <c:orientation val="minMax"/>
          <c:min val="0"/>
        </c:scaling>
        <c:axPos val="l"/>
        <c:majorGridlines>
          <c:spPr>
            <a:ln w="3175">
              <a:solidFill>
                <a:srgbClr val="7F7F7F"/>
              </a:solidFill>
              <a:prstDash val="sysDot"/>
            </a:ln>
          </c:spPr>
        </c:majorGridlines>
        <c:numFmt formatCode="0" sourceLinked="1"/>
        <c:tickLblPos val="nextTo"/>
        <c:spPr>
          <a:ln w="3175"/>
        </c:spPr>
        <c:txPr>
          <a:bodyPr/>
          <a:lstStyle/>
          <a:p>
            <a:pPr>
              <a:defRPr sz="750"/>
            </a:pPr>
            <a:endParaRPr lang="es-ES"/>
          </a:p>
        </c:txPr>
        <c:crossAx val="179547520"/>
        <c:crosses val="autoZero"/>
        <c:crossBetween val="between"/>
      </c:valAx>
    </c:plotArea>
    <c:legend>
      <c:legendPos val="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 r="0.750000000000004"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ES"/>
  <c:style val="18"/>
  <c:chart>
    <c:plotArea>
      <c:layout>
        <c:manualLayout>
          <c:layoutTarget val="inner"/>
          <c:xMode val="edge"/>
          <c:yMode val="edge"/>
          <c:x val="2.8828826164905997E-2"/>
          <c:y val="0.14533535518634574"/>
          <c:w val="0.94535326640883677"/>
          <c:h val="0.57460555555556092"/>
        </c:manualLayout>
      </c:layout>
      <c:barChart>
        <c:barDir val="col"/>
        <c:grouping val="clustered"/>
        <c:ser>
          <c:idx val="2"/>
          <c:order val="0"/>
          <c:tx>
            <c:strRef>
              <c:f>'Ind 8'!$BH$5:$BH$6</c:f>
              <c:strCache>
                <c:ptCount val="1"/>
                <c:pt idx="0">
                  <c:v>2010</c:v>
                </c:pt>
              </c:strCache>
            </c:strRef>
          </c:tx>
          <c:spPr>
            <a:noFill/>
            <a:ln w="9525">
              <a:solidFill>
                <a:srgbClr val="FF0000"/>
              </a:solidFill>
            </a:ln>
          </c:spPr>
          <c:cat>
            <c:strRef>
              <c:f>'Ind 8'!$BG$7:$BG$22</c:f>
              <c:strCache>
                <c:ptCount val="16"/>
                <c:pt idx="0">
                  <c:v>Cuba</c:v>
                </c:pt>
                <c:pt idx="1">
                  <c:v>España </c:v>
                </c:pt>
                <c:pt idx="2">
                  <c:v>Portugal </c:v>
                </c:pt>
                <c:pt idx="3">
                  <c:v>Uruguay</c:v>
                </c:pt>
                <c:pt idx="4">
                  <c:v>Chile</c:v>
                </c:pt>
                <c:pt idx="5">
                  <c:v>Brasil</c:v>
                </c:pt>
                <c:pt idx="6">
                  <c:v>Argentina</c:v>
                </c:pt>
                <c:pt idx="7">
                  <c:v>México</c:v>
                </c:pt>
                <c:pt idx="8">
                  <c:v>Costa Rica</c:v>
                </c:pt>
                <c:pt idx="9">
                  <c:v>El Salvador</c:v>
                </c:pt>
                <c:pt idx="10">
                  <c:v>Panamá</c:v>
                </c:pt>
                <c:pt idx="11">
                  <c:v>R. Dominicana</c:v>
                </c:pt>
                <c:pt idx="12">
                  <c:v>Guatemala</c:v>
                </c:pt>
                <c:pt idx="13">
                  <c:v>Paraguay </c:v>
                </c:pt>
                <c:pt idx="15">
                  <c:v>Iberoamérica</c:v>
                </c:pt>
              </c:strCache>
            </c:strRef>
          </c:cat>
          <c:val>
            <c:numRef>
              <c:f>'Ind 8'!$BH$7:$BH$22</c:f>
              <c:numCache>
                <c:formatCode>0</c:formatCode>
                <c:ptCount val="16"/>
                <c:pt idx="0">
                  <c:v>85.686442742593243</c:v>
                </c:pt>
                <c:pt idx="1">
                  <c:v>26.30958653392862</c:v>
                </c:pt>
                <c:pt idx="2">
                  <c:v>26.882669231201401</c:v>
                </c:pt>
                <c:pt idx="3">
                  <c:v>0</c:v>
                </c:pt>
                <c:pt idx="4">
                  <c:v>0</c:v>
                </c:pt>
                <c:pt idx="5">
                  <c:v>0</c:v>
                </c:pt>
                <c:pt idx="6">
                  <c:v>3.8701549776520019</c:v>
                </c:pt>
                <c:pt idx="7">
                  <c:v>3.5</c:v>
                </c:pt>
                <c:pt idx="8">
                  <c:v>2.4974862081147919</c:v>
                </c:pt>
                <c:pt idx="9">
                  <c:v>0.57035041096059336</c:v>
                </c:pt>
                <c:pt idx="10">
                  <c:v>1.7039773168292873</c:v>
                </c:pt>
                <c:pt idx="11">
                  <c:v>1.0230070989440769</c:v>
                </c:pt>
                <c:pt idx="12">
                  <c:v>1.0673554594343426</c:v>
                </c:pt>
                <c:pt idx="13">
                  <c:v>0.46763975589074552</c:v>
                </c:pt>
                <c:pt idx="15">
                  <c:v>15.007866973554911</c:v>
                </c:pt>
              </c:numCache>
            </c:numRef>
          </c:val>
        </c:ser>
        <c:ser>
          <c:idx val="0"/>
          <c:order val="2"/>
          <c:tx>
            <c:strRef>
              <c:f>'Ind 8'!$BJ$5:$BJ$6</c:f>
              <c:strCache>
                <c:ptCount val="1"/>
                <c:pt idx="0">
                  <c:v>2015 (*)</c:v>
                </c:pt>
              </c:strCache>
            </c:strRef>
          </c:tx>
          <c:spPr>
            <a:pattFill prst="pct5">
              <a:fgClr>
                <a:schemeClr val="tx2">
                  <a:lumMod val="75000"/>
                </a:schemeClr>
              </a:fgClr>
              <a:bgClr>
                <a:prstClr val="white"/>
              </a:bgClr>
            </a:pattFill>
            <a:ln w="9525">
              <a:solidFill>
                <a:srgbClr val="254061"/>
              </a:solidFill>
            </a:ln>
          </c:spPr>
          <c:dLbls>
            <c:spPr>
              <a:noFill/>
              <a:ln>
                <a:noFill/>
              </a:ln>
              <a:effectLst/>
            </c:spPr>
            <c:txPr>
              <a:bodyPr/>
              <a:lstStyle/>
              <a:p>
                <a:pPr>
                  <a:defRPr>
                    <a:solidFill>
                      <a:srgbClr val="254061"/>
                    </a:solidFill>
                  </a:defRPr>
                </a:pPr>
                <a:endParaRPr lang="es-ES"/>
              </a:p>
            </c:txPr>
            <c:showVal val="1"/>
            <c:extLst>
              <c:ext xmlns:c15="http://schemas.microsoft.com/office/drawing/2012/chart" uri="{CE6537A1-D6FC-4f65-9D91-7224C49458BB}">
                <c15:layout/>
                <c15:showLeaderLines val="1"/>
              </c:ext>
            </c:extLst>
          </c:dLbls>
          <c:cat>
            <c:strRef>
              <c:f>'Ind 8'!$BG$7:$BG$22</c:f>
              <c:strCache>
                <c:ptCount val="16"/>
                <c:pt idx="0">
                  <c:v>Cuba</c:v>
                </c:pt>
                <c:pt idx="1">
                  <c:v>España </c:v>
                </c:pt>
                <c:pt idx="2">
                  <c:v>Portugal </c:v>
                </c:pt>
                <c:pt idx="3">
                  <c:v>Uruguay</c:v>
                </c:pt>
                <c:pt idx="4">
                  <c:v>Chile</c:v>
                </c:pt>
                <c:pt idx="5">
                  <c:v>Brasil</c:v>
                </c:pt>
                <c:pt idx="6">
                  <c:v>Argentina</c:v>
                </c:pt>
                <c:pt idx="7">
                  <c:v>México</c:v>
                </c:pt>
                <c:pt idx="8">
                  <c:v>Costa Rica</c:v>
                </c:pt>
                <c:pt idx="9">
                  <c:v>El Salvador</c:v>
                </c:pt>
                <c:pt idx="10">
                  <c:v>Panamá</c:v>
                </c:pt>
                <c:pt idx="11">
                  <c:v>R. Dominicana</c:v>
                </c:pt>
                <c:pt idx="12">
                  <c:v>Guatemala</c:v>
                </c:pt>
                <c:pt idx="13">
                  <c:v>Paraguay </c:v>
                </c:pt>
                <c:pt idx="15">
                  <c:v>Iberoamérica</c:v>
                </c:pt>
              </c:strCache>
            </c:strRef>
          </c:cat>
          <c:val>
            <c:numRef>
              <c:f>'Ind 8'!$BJ$7:$BJ$22</c:f>
              <c:numCache>
                <c:formatCode>0</c:formatCode>
                <c:ptCount val="16"/>
                <c:pt idx="0">
                  <c:v>87.281565409239462</c:v>
                </c:pt>
                <c:pt idx="1">
                  <c:v>32.83427702364002</c:v>
                </c:pt>
                <c:pt idx="2">
                  <c:v>31.653301789985484</c:v>
                </c:pt>
                <c:pt idx="3">
                  <c:v>28.570337267484053</c:v>
                </c:pt>
                <c:pt idx="4">
                  <c:v>20.049745364049944</c:v>
                </c:pt>
                <c:pt idx="5">
                  <c:v>17.957879313015596</c:v>
                </c:pt>
                <c:pt idx="6">
                  <c:v>4.2537440819492494</c:v>
                </c:pt>
                <c:pt idx="7">
                  <c:v>3.5851420389834368</c:v>
                </c:pt>
                <c:pt idx="8">
                  <c:v>3.3210876327362437</c:v>
                </c:pt>
                <c:pt idx="9">
                  <c:v>2.1413328700053</c:v>
                </c:pt>
                <c:pt idx="10">
                  <c:v>1.1509210520391024</c:v>
                </c:pt>
                <c:pt idx="11">
                  <c:v>1</c:v>
                </c:pt>
                <c:pt idx="12">
                  <c:v>0.79300469551817876</c:v>
                </c:pt>
                <c:pt idx="13">
                  <c:v>0.56733015807250142</c:v>
                </c:pt>
                <c:pt idx="15">
                  <c:v>14.515985207736751</c:v>
                </c:pt>
              </c:numCache>
            </c:numRef>
          </c:val>
        </c:ser>
        <c:gapWidth val="50"/>
        <c:overlap val="40"/>
        <c:axId val="180214400"/>
        <c:axId val="181154560"/>
      </c:barChart>
      <c:scatterChart>
        <c:scatterStyle val="lineMarker"/>
        <c:ser>
          <c:idx val="1"/>
          <c:order val="1"/>
          <c:tx>
            <c:strRef>
              <c:f>'Ind 8'!$BI$5:$BI$6</c:f>
              <c:strCache>
                <c:ptCount val="1"/>
                <c:pt idx="0">
                  <c:v>2012</c:v>
                </c:pt>
              </c:strCache>
            </c:strRef>
          </c:tx>
          <c:spPr>
            <a:ln w="47625">
              <a:noFill/>
            </a:ln>
          </c:spPr>
          <c:marker>
            <c:symbol val="diamond"/>
            <c:size val="5"/>
            <c:spPr>
              <a:noFill/>
              <a:ln w="9525">
                <a:solidFill>
                  <a:srgbClr val="7030A0"/>
                </a:solidFill>
              </a:ln>
            </c:spPr>
          </c:marker>
          <c:xVal>
            <c:strRef>
              <c:f>'Ind 8'!$BG$7:$BG$22</c:f>
              <c:strCache>
                <c:ptCount val="16"/>
                <c:pt idx="0">
                  <c:v>Cuba</c:v>
                </c:pt>
                <c:pt idx="1">
                  <c:v>España </c:v>
                </c:pt>
                <c:pt idx="2">
                  <c:v>Portugal </c:v>
                </c:pt>
                <c:pt idx="3">
                  <c:v>Uruguay</c:v>
                </c:pt>
                <c:pt idx="4">
                  <c:v>Chile</c:v>
                </c:pt>
                <c:pt idx="5">
                  <c:v>Brasil</c:v>
                </c:pt>
                <c:pt idx="6">
                  <c:v>Argentina</c:v>
                </c:pt>
                <c:pt idx="7">
                  <c:v>México</c:v>
                </c:pt>
                <c:pt idx="8">
                  <c:v>Costa Rica</c:v>
                </c:pt>
                <c:pt idx="9">
                  <c:v>El Salvador</c:v>
                </c:pt>
                <c:pt idx="10">
                  <c:v>Panamá</c:v>
                </c:pt>
                <c:pt idx="11">
                  <c:v>R. Dominicana</c:v>
                </c:pt>
                <c:pt idx="12">
                  <c:v>Guatemala</c:v>
                </c:pt>
                <c:pt idx="13">
                  <c:v>Paraguay </c:v>
                </c:pt>
                <c:pt idx="15">
                  <c:v>Iberoamérica</c:v>
                </c:pt>
              </c:strCache>
            </c:strRef>
          </c:xVal>
          <c:yVal>
            <c:numRef>
              <c:f>'Ind 8'!$BI$7:$BI$22</c:f>
              <c:numCache>
                <c:formatCode>0</c:formatCode>
                <c:ptCount val="16"/>
                <c:pt idx="0">
                  <c:v>87.281565409239462</c:v>
                </c:pt>
                <c:pt idx="1">
                  <c:v>30.7242776833573</c:v>
                </c:pt>
                <c:pt idx="2">
                  <c:v>28.91691583106482</c:v>
                </c:pt>
                <c:pt idx="3">
                  <c:v>27.081849698316677</c:v>
                </c:pt>
                <c:pt idx="4">
                  <c:v>18.323777831943282</c:v>
                </c:pt>
                <c:pt idx="5">
                  <c:v>13.406634918316414</c:v>
                </c:pt>
                <c:pt idx="6">
                  <c:v>0</c:v>
                </c:pt>
                <c:pt idx="7">
                  <c:v>3.6</c:v>
                </c:pt>
                <c:pt idx="8">
                  <c:v>2.7000575969019569</c:v>
                </c:pt>
                <c:pt idx="9">
                  <c:v>0.69272100318614804</c:v>
                </c:pt>
                <c:pt idx="10">
                  <c:v>1.5048666872088596</c:v>
                </c:pt>
                <c:pt idx="11">
                  <c:v>0.9213810930716595</c:v>
                </c:pt>
                <c:pt idx="12">
                  <c:v>1.2122901031825037</c:v>
                </c:pt>
                <c:pt idx="13">
                  <c:v>0.56733015807250142</c:v>
                </c:pt>
                <c:pt idx="15">
                  <c:v>17.468539860861622</c:v>
                </c:pt>
              </c:numCache>
            </c:numRef>
          </c:yVal>
        </c:ser>
        <c:axId val="180214400"/>
        <c:axId val="181154560"/>
      </c:scatterChart>
      <c:catAx>
        <c:axId val="180214400"/>
        <c:scaling>
          <c:orientation val="minMax"/>
        </c:scaling>
        <c:axPos val="b"/>
        <c:numFmt formatCode="General" sourceLinked="0"/>
        <c:tickLblPos val="nextTo"/>
        <c:crossAx val="181154560"/>
        <c:crosses val="autoZero"/>
        <c:auto val="1"/>
        <c:lblAlgn val="ctr"/>
        <c:lblOffset val="100"/>
      </c:catAx>
      <c:valAx>
        <c:axId val="181154560"/>
        <c:scaling>
          <c:orientation val="minMax"/>
        </c:scaling>
        <c:delete val="1"/>
        <c:axPos val="l"/>
        <c:numFmt formatCode="0" sourceLinked="1"/>
        <c:tickLblPos val="none"/>
        <c:crossAx val="180214400"/>
        <c:crosses val="autoZero"/>
        <c:crossBetween val="between"/>
      </c:valAx>
    </c:plotArea>
    <c:legend>
      <c:legendPos val="t"/>
      <c:layout>
        <c:manualLayout>
          <c:xMode val="edge"/>
          <c:yMode val="edge"/>
          <c:x val="0.21003727056113775"/>
          <c:y val="4.7737616019792317E-2"/>
          <c:w val="0.59870211882410096"/>
          <c:h val="6.5772661820025655E-2"/>
        </c:manualLayout>
      </c:layout>
      <c:txPr>
        <a:bodyPr/>
        <a:lstStyle/>
        <a:p>
          <a:pPr>
            <a:defRPr sz="900"/>
          </a:pPr>
          <a:endParaRPr lang="es-ES"/>
        </a:p>
      </c:txPr>
    </c:legend>
    <c:plotVisOnly val="1"/>
    <c:dispBlanksAs val="gap"/>
  </c:chart>
  <c:spPr>
    <a:solidFill>
      <a:schemeClr val="bg1"/>
    </a:solidFill>
    <a:ln w="6350">
      <a:noFill/>
    </a:ln>
  </c:spPr>
  <c:txPr>
    <a:bodyPr/>
    <a:lstStyle/>
    <a:p>
      <a:pPr>
        <a:defRPr sz="800">
          <a:latin typeface="Avenir LT 35 Light" pitchFamily="2" charset="0"/>
        </a:defRPr>
      </a:pPr>
      <a:endParaRPr lang="es-ES"/>
    </a:p>
  </c:txPr>
  <c:printSettings>
    <c:headerFooter/>
    <c:pageMargins b="1" l="0.75000000000000389" r="0.75000000000000389"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332019519519514E-2"/>
          <c:y val="0.15651172839506244"/>
          <c:w val="0.90816253753753651"/>
          <c:h val="0.51757708333333297"/>
        </c:manualLayout>
      </c:layout>
      <c:barChart>
        <c:barDir val="col"/>
        <c:grouping val="clustered"/>
        <c:ser>
          <c:idx val="2"/>
          <c:order val="2"/>
          <c:tx>
            <c:strRef>
              <c:f>'Ind 8'!$BT$5:$BT$6</c:f>
              <c:strCache>
                <c:ptCount val="1"/>
                <c:pt idx="0">
                  <c:v>2015</c:v>
                </c:pt>
              </c:strCache>
            </c:strRef>
          </c:tx>
          <c:spPr>
            <a:noFill/>
            <a:ln w="9525">
              <a:solidFill>
                <a:srgbClr val="1F497D">
                  <a:lumMod val="75000"/>
                </a:srgbClr>
              </a:solidFill>
            </a:ln>
            <a:effectLst/>
          </c:spPr>
          <c:dLbls>
            <c:spPr>
              <a:noFill/>
              <a:ln>
                <a:noFill/>
              </a:ln>
              <a:effectLst/>
            </c:spPr>
            <c:txPr>
              <a:bodyPr rot="0" vert="horz"/>
              <a:lstStyle/>
              <a:p>
                <a:pPr>
                  <a:defRPr>
                    <a:solidFill>
                      <a:srgbClr val="254061"/>
                    </a:solidFill>
                  </a:defRPr>
                </a:pPr>
                <a:endParaRPr lang="es-ES"/>
              </a:p>
            </c:txPr>
            <c:dLblPos val="outEnd"/>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 8'!$BQ$7:$BQ$26</c:f>
              <c:strCache>
                <c:ptCount val="20"/>
                <c:pt idx="0">
                  <c:v>Cuba</c:v>
                </c:pt>
                <c:pt idx="1">
                  <c:v>España </c:v>
                </c:pt>
                <c:pt idx="2">
                  <c:v>Portugal </c:v>
                </c:pt>
                <c:pt idx="3">
                  <c:v>Uruguay</c:v>
                </c:pt>
                <c:pt idx="4">
                  <c:v>Chile</c:v>
                </c:pt>
                <c:pt idx="5">
                  <c:v>México</c:v>
                </c:pt>
                <c:pt idx="6">
                  <c:v>Argentina</c:v>
                </c:pt>
                <c:pt idx="7">
                  <c:v>Brasil</c:v>
                </c:pt>
                <c:pt idx="8">
                  <c:v>Colombia</c:v>
                </c:pt>
                <c:pt idx="9">
                  <c:v>Nicaragua</c:v>
                </c:pt>
                <c:pt idx="10">
                  <c:v>Honduras</c:v>
                </c:pt>
                <c:pt idx="11">
                  <c:v>El Salvador</c:v>
                </c:pt>
                <c:pt idx="12">
                  <c:v>Costa Rica</c:v>
                </c:pt>
                <c:pt idx="13">
                  <c:v>R. Dominicana</c:v>
                </c:pt>
                <c:pt idx="14">
                  <c:v>Panamá</c:v>
                </c:pt>
                <c:pt idx="15">
                  <c:v>Paraguay </c:v>
                </c:pt>
                <c:pt idx="16">
                  <c:v>Guatemala</c:v>
                </c:pt>
                <c:pt idx="17">
                  <c:v>Perú </c:v>
                </c:pt>
                <c:pt idx="19">
                  <c:v>Iberoamérica</c:v>
                </c:pt>
              </c:strCache>
            </c:strRef>
          </c:cat>
          <c:val>
            <c:numRef>
              <c:f>'Ind 8'!$BT$7:$BT$26</c:f>
              <c:numCache>
                <c:formatCode>0</c:formatCode>
                <c:ptCount val="20"/>
                <c:pt idx="0">
                  <c:v>99.04057178400835</c:v>
                </c:pt>
                <c:pt idx="1">
                  <c:v>97.028922281032663</c:v>
                </c:pt>
                <c:pt idx="2">
                  <c:v>89.803417357469129</c:v>
                </c:pt>
                <c:pt idx="3">
                  <c:v>85.428630242974464</c:v>
                </c:pt>
                <c:pt idx="4">
                  <c:v>80.906574605971457</c:v>
                </c:pt>
                <c:pt idx="5">
                  <c:v>79.930467975326806</c:v>
                </c:pt>
                <c:pt idx="6">
                  <c:v>72.232904208006403</c:v>
                </c:pt>
                <c:pt idx="7">
                  <c:v>67.503794658630767</c:v>
                </c:pt>
                <c:pt idx="8">
                  <c:v>66.917233866324466</c:v>
                </c:pt>
                <c:pt idx="9">
                  <c:v>66.151190403814311</c:v>
                </c:pt>
                <c:pt idx="10">
                  <c:v>64.753347295983247</c:v>
                </c:pt>
                <c:pt idx="11">
                  <c:v>57.485400891947513</c:v>
                </c:pt>
                <c:pt idx="12">
                  <c:v>51</c:v>
                </c:pt>
                <c:pt idx="13">
                  <c:v>47.878425857228194</c:v>
                </c:pt>
                <c:pt idx="14">
                  <c:v>45.663393929393216</c:v>
                </c:pt>
                <c:pt idx="15">
                  <c:v>34</c:v>
                </c:pt>
                <c:pt idx="16">
                  <c:v>30.111330166794538</c:v>
                </c:pt>
                <c:pt idx="19">
                  <c:v>64.095344621153018</c:v>
                </c:pt>
              </c:numCache>
            </c:numRef>
          </c:val>
        </c:ser>
        <c:gapWidth val="22"/>
        <c:overlap val="90"/>
        <c:axId val="181311744"/>
        <c:axId val="181875072"/>
      </c:barChart>
      <c:scatterChart>
        <c:scatterStyle val="lineMarker"/>
        <c:ser>
          <c:idx val="0"/>
          <c:order val="0"/>
          <c:tx>
            <c:strRef>
              <c:f>'Ind 8'!$BR$5:$BR$6</c:f>
              <c:strCache>
                <c:ptCount val="1"/>
                <c:pt idx="0">
                  <c:v>2010</c:v>
                </c:pt>
              </c:strCache>
            </c:strRef>
          </c:tx>
          <c:spPr>
            <a:ln w="25400" cap="rnd">
              <a:noFill/>
              <a:round/>
            </a:ln>
            <a:effectLst/>
          </c:spPr>
          <c:marker>
            <c:symbol val="dash"/>
            <c:size val="6"/>
            <c:spPr>
              <a:noFill/>
              <a:ln w="6350">
                <a:solidFill>
                  <a:srgbClr val="FF0000"/>
                </a:solidFill>
              </a:ln>
              <a:effectLst/>
            </c:spPr>
          </c:marker>
          <c:dLbls>
            <c:spPr>
              <a:noFill/>
              <a:ln>
                <a:noFill/>
              </a:ln>
              <a:effectLst/>
            </c:spPr>
            <c:txPr>
              <a:bodyPr rot="0" vert="horz"/>
              <a:lstStyle/>
              <a:p>
                <a:pPr>
                  <a:defRPr>
                    <a:solidFill>
                      <a:srgbClr val="C00000"/>
                    </a:solidFill>
                  </a:defRPr>
                </a:pPr>
                <a:endParaRPr lang="es-ES"/>
              </a:p>
            </c:txPr>
            <c:dLblPos val="b"/>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'Ind 8'!$BQ$7:$BQ$26</c:f>
              <c:strCache>
                <c:ptCount val="20"/>
                <c:pt idx="0">
                  <c:v>Cuba</c:v>
                </c:pt>
                <c:pt idx="1">
                  <c:v>España </c:v>
                </c:pt>
                <c:pt idx="2">
                  <c:v>Portugal </c:v>
                </c:pt>
                <c:pt idx="3">
                  <c:v>Uruguay</c:v>
                </c:pt>
                <c:pt idx="4">
                  <c:v>Chile</c:v>
                </c:pt>
                <c:pt idx="5">
                  <c:v>México</c:v>
                </c:pt>
                <c:pt idx="6">
                  <c:v>Argentina</c:v>
                </c:pt>
                <c:pt idx="7">
                  <c:v>Brasil</c:v>
                </c:pt>
                <c:pt idx="8">
                  <c:v>Colombia</c:v>
                </c:pt>
                <c:pt idx="9">
                  <c:v>Nicaragua</c:v>
                </c:pt>
                <c:pt idx="10">
                  <c:v>Honduras</c:v>
                </c:pt>
                <c:pt idx="11">
                  <c:v>El Salvador</c:v>
                </c:pt>
                <c:pt idx="12">
                  <c:v>Costa Rica</c:v>
                </c:pt>
                <c:pt idx="13">
                  <c:v>R. Dominicana</c:v>
                </c:pt>
                <c:pt idx="14">
                  <c:v>Panamá</c:v>
                </c:pt>
                <c:pt idx="15">
                  <c:v>Paraguay </c:v>
                </c:pt>
                <c:pt idx="16">
                  <c:v>Guatemala</c:v>
                </c:pt>
                <c:pt idx="17">
                  <c:v>Perú </c:v>
                </c:pt>
                <c:pt idx="19">
                  <c:v>Iberoamérica</c:v>
                </c:pt>
              </c:strCache>
            </c:strRef>
          </c:xVal>
          <c:yVal>
            <c:numRef>
              <c:f>'Ind 8'!$BR$7:$BR$26</c:f>
              <c:numCache>
                <c:formatCode>0</c:formatCode>
                <c:ptCount val="20"/>
                <c:pt idx="0">
                  <c:v>99.752020677224451</c:v>
                </c:pt>
                <c:pt idx="1">
                  <c:v>97.134753537807597</c:v>
                </c:pt>
                <c:pt idx="2">
                  <c:v>86.619440419480199</c:v>
                </c:pt>
                <c:pt idx="4">
                  <c:v>65.312309104070735</c:v>
                </c:pt>
                <c:pt idx="5">
                  <c:v>77.233943516240259</c:v>
                </c:pt>
                <c:pt idx="6">
                  <c:v>74.33533091070376</c:v>
                </c:pt>
                <c:pt idx="8">
                  <c:v>51.08497229779104</c:v>
                </c:pt>
                <c:pt idx="9">
                  <c:v>56.288824727836314</c:v>
                </c:pt>
                <c:pt idx="10">
                  <c:v>60.125564947712789</c:v>
                </c:pt>
                <c:pt idx="11">
                  <c:v>54.744628788843158</c:v>
                </c:pt>
                <c:pt idx="12">
                  <c:v>51.270898969340436</c:v>
                </c:pt>
                <c:pt idx="13">
                  <c:v>37.063451274502079</c:v>
                </c:pt>
                <c:pt idx="14">
                  <c:v>40.959144479599871</c:v>
                </c:pt>
                <c:pt idx="15">
                  <c:v>32.74680991654327</c:v>
                </c:pt>
                <c:pt idx="16">
                  <c:v>33.376579992075762</c:v>
                </c:pt>
                <c:pt idx="17">
                  <c:v>77</c:v>
                </c:pt>
                <c:pt idx="19">
                  <c:v>61.982424297046727</c:v>
                </c:pt>
              </c:numCache>
            </c:numRef>
          </c:yVal>
        </c:ser>
        <c:ser>
          <c:idx val="1"/>
          <c:order val="1"/>
          <c:tx>
            <c:strRef>
              <c:f>'Ind 8'!$BS$5:$BS$6</c:f>
              <c:strCache>
                <c:ptCount val="1"/>
                <c:pt idx="0">
                  <c:v>2012</c:v>
                </c:pt>
              </c:strCache>
            </c:strRef>
          </c:tx>
          <c:spPr>
            <a:ln w="25400" cap="rnd">
              <a:noFill/>
              <a:round/>
            </a:ln>
            <a:effectLst/>
          </c:spPr>
          <c:marker>
            <c:symbol val="diamond"/>
            <c:size val="7"/>
            <c:spPr>
              <a:noFill/>
              <a:ln w="6350">
                <a:solidFill>
                  <a:srgbClr val="1F497D">
                    <a:lumMod val="50000"/>
                  </a:srgbClr>
                </a:solidFill>
              </a:ln>
              <a:effectLst/>
            </c:spPr>
          </c:marker>
          <c:xVal>
            <c:strRef>
              <c:f>'Ind 8'!$BQ$7:$BQ$26</c:f>
              <c:strCache>
                <c:ptCount val="20"/>
                <c:pt idx="0">
                  <c:v>Cuba</c:v>
                </c:pt>
                <c:pt idx="1">
                  <c:v>España </c:v>
                </c:pt>
                <c:pt idx="2">
                  <c:v>Portugal </c:v>
                </c:pt>
                <c:pt idx="3">
                  <c:v>Uruguay</c:v>
                </c:pt>
                <c:pt idx="4">
                  <c:v>Chile</c:v>
                </c:pt>
                <c:pt idx="5">
                  <c:v>México</c:v>
                </c:pt>
                <c:pt idx="6">
                  <c:v>Argentina</c:v>
                </c:pt>
                <c:pt idx="7">
                  <c:v>Brasil</c:v>
                </c:pt>
                <c:pt idx="8">
                  <c:v>Colombia</c:v>
                </c:pt>
                <c:pt idx="9">
                  <c:v>Nicaragua</c:v>
                </c:pt>
                <c:pt idx="10">
                  <c:v>Honduras</c:v>
                </c:pt>
                <c:pt idx="11">
                  <c:v>El Salvador</c:v>
                </c:pt>
                <c:pt idx="12">
                  <c:v>Costa Rica</c:v>
                </c:pt>
                <c:pt idx="13">
                  <c:v>R. Dominicana</c:v>
                </c:pt>
                <c:pt idx="14">
                  <c:v>Panamá</c:v>
                </c:pt>
                <c:pt idx="15">
                  <c:v>Paraguay </c:v>
                </c:pt>
                <c:pt idx="16">
                  <c:v>Guatemala</c:v>
                </c:pt>
                <c:pt idx="17">
                  <c:v>Perú </c:v>
                </c:pt>
                <c:pt idx="19">
                  <c:v>Iberoamérica</c:v>
                </c:pt>
              </c:strCache>
            </c:strRef>
          </c:xVal>
          <c:yVal>
            <c:numRef>
              <c:f>'Ind 8'!$BS$7:$BS$26</c:f>
              <c:numCache>
                <c:formatCode>0</c:formatCode>
                <c:ptCount val="20"/>
                <c:pt idx="0">
                  <c:v>99.04057178400835</c:v>
                </c:pt>
                <c:pt idx="1">
                  <c:v>96.664403500043051</c:v>
                </c:pt>
                <c:pt idx="2">
                  <c:v>90.934781810841557</c:v>
                </c:pt>
                <c:pt idx="3">
                  <c:v>83.889414912003843</c:v>
                </c:pt>
                <c:pt idx="4">
                  <c:v>75.926777086513795</c:v>
                </c:pt>
                <c:pt idx="5">
                  <c:v>78.030073843447965</c:v>
                </c:pt>
                <c:pt idx="6">
                  <c:v>72.170108863415606</c:v>
                </c:pt>
                <c:pt idx="7">
                  <c:v>61</c:v>
                </c:pt>
                <c:pt idx="8">
                  <c:v>66.917233866324466</c:v>
                </c:pt>
                <c:pt idx="9">
                  <c:v>61.878994482156322</c:v>
                </c:pt>
                <c:pt idx="10">
                  <c:v>64.753347295983247</c:v>
                </c:pt>
                <c:pt idx="11">
                  <c:v>54.182801260856024</c:v>
                </c:pt>
                <c:pt idx="12">
                  <c:v>50.45056237759654</c:v>
                </c:pt>
                <c:pt idx="13">
                  <c:v>36.831042061070448</c:v>
                </c:pt>
                <c:pt idx="14">
                  <c:v>45.859697260292826</c:v>
                </c:pt>
                <c:pt idx="15">
                  <c:v>31.766045062078444</c:v>
                </c:pt>
                <c:pt idx="16">
                  <c:v>30.018797898491346</c:v>
                </c:pt>
                <c:pt idx="19">
                  <c:v>64.660517421001614</c:v>
                </c:pt>
              </c:numCache>
            </c:numRef>
          </c:yVal>
        </c:ser>
        <c:axId val="181311744"/>
        <c:axId val="181875072"/>
      </c:scatterChart>
      <c:catAx>
        <c:axId val="181311744"/>
        <c:scaling>
          <c:orientation val="minMax"/>
        </c:scaling>
        <c:axPos val="b"/>
        <c:numFmt formatCode="General" sourceLinked="1"/>
        <c:tickLblPos val="nextTo"/>
        <c:spPr>
          <a:noFill/>
          <a:ln w="6350" cap="flat" cmpd="sng" algn="ctr">
            <a:solidFill>
              <a:srgbClr val="BFBFBF"/>
            </a:solidFill>
            <a:round/>
          </a:ln>
          <a:effectLst/>
        </c:spPr>
        <c:txPr>
          <a:bodyPr rot="-60000000" vert="horz"/>
          <a:lstStyle/>
          <a:p>
            <a:pPr>
              <a:defRPr/>
            </a:pPr>
            <a:endParaRPr lang="es-ES"/>
          </a:p>
        </c:txPr>
        <c:crossAx val="181875072"/>
        <c:crossesAt val="0"/>
        <c:auto val="1"/>
        <c:lblAlgn val="ctr"/>
        <c:lblOffset val="100"/>
      </c:catAx>
      <c:valAx>
        <c:axId val="181875072"/>
        <c:scaling>
          <c:orientation val="minMax"/>
        </c:scaling>
        <c:delete val="1"/>
        <c:axPos val="l"/>
        <c:majorGridlines>
          <c:spPr>
            <a:ln w="3175" cap="flat" cmpd="sng" algn="ctr">
              <a:solidFill>
                <a:srgbClr val="7F7F7F"/>
              </a:solidFill>
              <a:prstDash val="sysDot"/>
              <a:round/>
            </a:ln>
            <a:effectLst/>
          </c:spPr>
        </c:majorGridlines>
        <c:numFmt formatCode="0" sourceLinked="1"/>
        <c:majorTickMark val="none"/>
        <c:tickLblPos val="none"/>
        <c:crossAx val="181311744"/>
        <c:crossesAt val="1"/>
        <c:crossBetween val="between"/>
      </c:valAx>
      <c:spPr>
        <a:noFill/>
        <a:ln>
          <a:noFill/>
        </a:ln>
        <a:effectLst/>
      </c:spPr>
    </c:plotArea>
    <c:legend>
      <c:legendPos val="t"/>
      <c:layout>
        <c:manualLayout>
          <c:xMode val="edge"/>
          <c:yMode val="edge"/>
          <c:x val="0.27438037037037355"/>
          <c:y val="2.3518518518518505E-2"/>
          <c:w val="0.48651703703703708"/>
          <c:h val="6.4807407407407883E-2"/>
        </c:manualLayout>
      </c:layout>
      <c:spPr>
        <a:noFill/>
        <a:ln>
          <a:noFill/>
        </a:ln>
        <a:effectLst/>
      </c:spPr>
      <c:txPr>
        <a:bodyPr rot="0" vert="horz"/>
        <a:lstStyle/>
        <a:p>
          <a:pPr>
            <a:defRPr sz="900"/>
          </a:pPr>
          <a:endParaRPr lang="es-ES"/>
        </a:p>
      </c:txPr>
    </c:legend>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389" l="0.70000000000000062" r="0.70000000000000062" t="0.75000000000000389"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4.7604038277776997E-2"/>
          <c:y val="0.17158157973629501"/>
          <c:w val="0.92660046993218803"/>
          <c:h val="0.55218090277777798"/>
        </c:manualLayout>
      </c:layout>
      <c:barChart>
        <c:barDir val="col"/>
        <c:grouping val="clustered"/>
        <c:ser>
          <c:idx val="1"/>
          <c:order val="2"/>
          <c:tx>
            <c:strRef>
              <c:f>'Ind 9'!$S$5:$S$6</c:f>
              <c:strCache>
                <c:ptCount val="1"/>
                <c:pt idx="0">
                  <c:v>2015 (**)</c:v>
                </c:pt>
              </c:strCache>
            </c:strRef>
          </c:tx>
          <c:spPr>
            <a:noFill/>
            <a:ln w="9525">
              <a:solidFill>
                <a:srgbClr val="254061"/>
              </a:solidFill>
            </a:ln>
          </c:spPr>
          <c:dLbls>
            <c:dLbl>
              <c:idx val="9"/>
              <c:layout>
                <c:manualLayout>
                  <c:x val="1.6427640493745763E-2"/>
                  <c:y val="2.3648249434484622E-2"/>
                </c:manualLayout>
              </c:layout>
              <c:showVal val="1"/>
              <c:extLst>
                <c:ext xmlns:c15="http://schemas.microsoft.com/office/drawing/2012/chart" uri="{CE6537A1-D6FC-4f65-9D91-7224C49458BB}">
                  <c15:layout/>
                </c:ext>
              </c:extLst>
            </c:dLbl>
            <c:dLbl>
              <c:idx val="10"/>
              <c:layout>
                <c:manualLayout>
                  <c:x val="0"/>
                  <c:y val="1.3399338262601711E-2"/>
                </c:manualLayout>
              </c:layout>
              <c:showVal val="1"/>
            </c:dLbl>
            <c:dLbl>
              <c:idx val="11"/>
              <c:layout>
                <c:manualLayout>
                  <c:x val="0"/>
                  <c:y val="1.3399338262601673E-2"/>
                </c:manualLayout>
              </c:layout>
              <c:showVal val="1"/>
            </c:dLbl>
            <c:spPr>
              <a:noFill/>
              <a:ln>
                <a:noFill/>
              </a:ln>
              <a:effectLst/>
            </c:spPr>
            <c:txPr>
              <a:bodyPr/>
              <a:lstStyle/>
              <a:p>
                <a:pPr>
                  <a:defRPr>
                    <a:solidFill>
                      <a:srgbClr val="254061"/>
                    </a:solidFill>
                  </a:defRPr>
                </a:pPr>
                <a:endParaRPr lang="es-ES"/>
              </a:p>
            </c:txPr>
            <c:showVal val="1"/>
            <c:extLst>
              <c:ext xmlns:c15="http://schemas.microsoft.com/office/drawing/2012/chart" uri="{CE6537A1-D6FC-4f65-9D91-7224C49458BB}">
                <c15:layout/>
                <c15:showLeaderLines val="0"/>
              </c:ext>
            </c:extLst>
          </c:dLbls>
          <c:cat>
            <c:strRef>
              <c:f>'Ind 9'!$P$7:$P$26</c:f>
              <c:strCache>
                <c:ptCount val="20"/>
                <c:pt idx="0">
                  <c:v>España </c:v>
                </c:pt>
                <c:pt idx="1">
                  <c:v>Portugal</c:v>
                </c:pt>
                <c:pt idx="2">
                  <c:v>Honduras </c:v>
                </c:pt>
                <c:pt idx="3">
                  <c:v>Costa Rica</c:v>
                </c:pt>
                <c:pt idx="4">
                  <c:v>Bolivia </c:v>
                </c:pt>
                <c:pt idx="5">
                  <c:v>R. Dominicana</c:v>
                </c:pt>
                <c:pt idx="6">
                  <c:v>Colombia </c:v>
                </c:pt>
                <c:pt idx="7">
                  <c:v>Perú </c:v>
                </c:pt>
                <c:pt idx="8">
                  <c:v>México </c:v>
                </c:pt>
                <c:pt idx="9">
                  <c:v>Chile</c:v>
                </c:pt>
                <c:pt idx="10">
                  <c:v>Uruguay </c:v>
                </c:pt>
                <c:pt idx="11">
                  <c:v>Cuba </c:v>
                </c:pt>
                <c:pt idx="12">
                  <c:v>El Salvador </c:v>
                </c:pt>
                <c:pt idx="13">
                  <c:v>Paraguay</c:v>
                </c:pt>
                <c:pt idx="14">
                  <c:v>Ecuador</c:v>
                </c:pt>
                <c:pt idx="15">
                  <c:v>Panamá</c:v>
                </c:pt>
                <c:pt idx="16">
                  <c:v>Argentina</c:v>
                </c:pt>
                <c:pt idx="17">
                  <c:v>Brasil</c:v>
                </c:pt>
                <c:pt idx="19">
                  <c:v>Iberoamérica</c:v>
                </c:pt>
              </c:strCache>
            </c:strRef>
          </c:cat>
          <c:val>
            <c:numRef>
              <c:f>'Ind 9'!$S$7:$S$26</c:f>
              <c:numCache>
                <c:formatCode>0</c:formatCode>
                <c:ptCount val="20"/>
                <c:pt idx="0">
                  <c:v>100</c:v>
                </c:pt>
                <c:pt idx="1">
                  <c:v>100</c:v>
                </c:pt>
                <c:pt idx="2">
                  <c:v>100</c:v>
                </c:pt>
                <c:pt idx="3">
                  <c:v>99</c:v>
                </c:pt>
                <c:pt idx="4">
                  <c:v>96.421241662390969</c:v>
                </c:pt>
                <c:pt idx="5">
                  <c:v>94</c:v>
                </c:pt>
                <c:pt idx="6">
                  <c:v>93.543682623519445</c:v>
                </c:pt>
                <c:pt idx="7">
                  <c:v>90.965520494316308</c:v>
                </c:pt>
                <c:pt idx="8">
                  <c:v>87</c:v>
                </c:pt>
                <c:pt idx="9">
                  <c:v>83.500954149259883</c:v>
                </c:pt>
                <c:pt idx="10">
                  <c:v>74</c:v>
                </c:pt>
                <c:pt idx="11">
                  <c:v>73.632248497619599</c:v>
                </c:pt>
                <c:pt idx="12">
                  <c:v>62.395884370406662</c:v>
                </c:pt>
                <c:pt idx="13">
                  <c:v>49.902039875533013</c:v>
                </c:pt>
                <c:pt idx="14">
                  <c:v>47.081712062256805</c:v>
                </c:pt>
                <c:pt idx="15">
                  <c:v>26</c:v>
                </c:pt>
                <c:pt idx="16">
                  <c:v>0</c:v>
                </c:pt>
                <c:pt idx="17">
                  <c:v>0</c:v>
                </c:pt>
                <c:pt idx="19">
                  <c:v>84.631119251293583</c:v>
                </c:pt>
              </c:numCache>
            </c:numRef>
          </c:val>
        </c:ser>
        <c:gapWidth val="50"/>
        <c:overlap val="60"/>
        <c:axId val="182327552"/>
        <c:axId val="182387072"/>
      </c:barChart>
      <c:scatterChart>
        <c:scatterStyle val="lineMarker"/>
        <c:ser>
          <c:idx val="2"/>
          <c:order val="0"/>
          <c:tx>
            <c:strRef>
              <c:f>'Ind 9'!$Q$5:$Q$6</c:f>
              <c:strCache>
                <c:ptCount val="1"/>
                <c:pt idx="0">
                  <c:v>2010 (*)</c:v>
                </c:pt>
              </c:strCache>
            </c:strRef>
          </c:tx>
          <c:spPr>
            <a:ln w="25400">
              <a:noFill/>
            </a:ln>
          </c:spPr>
          <c:marker>
            <c:symbol val="dash"/>
            <c:size val="5"/>
            <c:spPr>
              <a:noFill/>
              <a:ln w="6350">
                <a:solidFill>
                  <a:srgbClr val="FF0000"/>
                </a:solidFill>
              </a:ln>
            </c:spPr>
          </c:marker>
          <c:dLbls>
            <c:dLbl>
              <c:idx val="10"/>
              <c:layout>
                <c:manualLayout>
                  <c:x val="-2.9688266005622611E-2"/>
                  <c:y val="3.0457130053248811E-2"/>
                </c:manualLayout>
              </c:layout>
              <c:dLblPos val="r"/>
              <c:showVal val="1"/>
              <c:extLst>
                <c:ext xmlns:c15="http://schemas.microsoft.com/office/drawing/2012/chart" uri="{CE6537A1-D6FC-4f65-9D91-7224C49458BB}">
                  <c15:layout/>
                </c:ext>
              </c:extLst>
            </c:dLbl>
            <c:dLbl>
              <c:idx val="14"/>
              <c:layout>
                <c:manualLayout>
                  <c:x val="-2.9688266005622611E-2"/>
                  <c:y val="3.0457130053248811E-2"/>
                </c:manualLayout>
              </c:layout>
              <c:dLblPos val="r"/>
              <c:showVal val="1"/>
              <c:extLst>
                <c:ext xmlns:c15="http://schemas.microsoft.com/office/drawing/2012/chart" uri="{CE6537A1-D6FC-4f65-9D91-7224C49458BB}">
                  <c15:layout/>
                </c:ext>
              </c:extLst>
            </c:dLbl>
            <c:dLbl>
              <c:idx val="15"/>
              <c:layout>
                <c:manualLayout>
                  <c:x val="-2.9710561235831431E-2"/>
                  <c:y val="2.5581833732851746E-2"/>
                </c:manualLayout>
              </c:layout>
              <c:dLblPos val="r"/>
              <c:showVal val="1"/>
            </c:dLbl>
            <c:spPr>
              <a:noFill/>
              <a:ln>
                <a:noFill/>
              </a:ln>
              <a:effectLst/>
            </c:spPr>
            <c:txPr>
              <a:bodyPr/>
              <a:lstStyle/>
              <a:p>
                <a:pPr>
                  <a:defRPr>
                    <a:solidFill>
                      <a:srgbClr val="C00000"/>
                    </a:solidFill>
                  </a:defRPr>
                </a:pPr>
                <a:endParaRPr lang="es-ES"/>
              </a:p>
            </c:txPr>
            <c:dLblPos val="b"/>
            <c:showVal val="1"/>
            <c:extLst>
              <c:ext xmlns:c15="http://schemas.microsoft.com/office/drawing/2012/chart" uri="{CE6537A1-D6FC-4f65-9D91-7224C49458BB}">
                <c15:layout/>
                <c15:showLeaderLines val="0"/>
              </c:ext>
            </c:extLst>
          </c:dLbls>
          <c:xVal>
            <c:strRef>
              <c:f>'Ind 9'!$P$7:$P$26</c:f>
              <c:strCache>
                <c:ptCount val="20"/>
                <c:pt idx="0">
                  <c:v>España </c:v>
                </c:pt>
                <c:pt idx="1">
                  <c:v>Portugal</c:v>
                </c:pt>
                <c:pt idx="2">
                  <c:v>Honduras </c:v>
                </c:pt>
                <c:pt idx="3">
                  <c:v>Costa Rica</c:v>
                </c:pt>
                <c:pt idx="4">
                  <c:v>Bolivia </c:v>
                </c:pt>
                <c:pt idx="5">
                  <c:v>R. Dominicana</c:v>
                </c:pt>
                <c:pt idx="6">
                  <c:v>Colombia </c:v>
                </c:pt>
                <c:pt idx="7">
                  <c:v>Perú </c:v>
                </c:pt>
                <c:pt idx="8">
                  <c:v>México </c:v>
                </c:pt>
                <c:pt idx="9">
                  <c:v>Chile</c:v>
                </c:pt>
                <c:pt idx="10">
                  <c:v>Uruguay </c:v>
                </c:pt>
                <c:pt idx="11">
                  <c:v>Cuba </c:v>
                </c:pt>
                <c:pt idx="12">
                  <c:v>El Salvador </c:v>
                </c:pt>
                <c:pt idx="13">
                  <c:v>Paraguay</c:v>
                </c:pt>
                <c:pt idx="14">
                  <c:v>Ecuador</c:v>
                </c:pt>
                <c:pt idx="15">
                  <c:v>Panamá</c:v>
                </c:pt>
                <c:pt idx="16">
                  <c:v>Argentina</c:v>
                </c:pt>
                <c:pt idx="17">
                  <c:v>Brasil</c:v>
                </c:pt>
                <c:pt idx="19">
                  <c:v>Iberoamérica</c:v>
                </c:pt>
              </c:strCache>
            </c:strRef>
          </c:xVal>
          <c:yVal>
            <c:numRef>
              <c:f>'Ind 9'!$Q$7:$Q$26</c:f>
              <c:numCache>
                <c:formatCode>0</c:formatCode>
                <c:ptCount val="20"/>
                <c:pt idx="0">
                  <c:v>100</c:v>
                </c:pt>
                <c:pt idx="1">
                  <c:v>100</c:v>
                </c:pt>
                <c:pt idx="2">
                  <c:v>0</c:v>
                </c:pt>
                <c:pt idx="3">
                  <c:v>73.099999999999994</c:v>
                </c:pt>
                <c:pt idx="4">
                  <c:v>0</c:v>
                </c:pt>
                <c:pt idx="5">
                  <c:v>50.6</c:v>
                </c:pt>
                <c:pt idx="6">
                  <c:v>45</c:v>
                </c:pt>
                <c:pt idx="7">
                  <c:v>0</c:v>
                </c:pt>
                <c:pt idx="8">
                  <c:v>85</c:v>
                </c:pt>
                <c:pt idx="9">
                  <c:v>81</c:v>
                </c:pt>
                <c:pt idx="10">
                  <c:v>90</c:v>
                </c:pt>
                <c:pt idx="11">
                  <c:v>100</c:v>
                </c:pt>
                <c:pt idx="12">
                  <c:v>93.4</c:v>
                </c:pt>
                <c:pt idx="13">
                  <c:v>44.3</c:v>
                </c:pt>
                <c:pt idx="14">
                  <c:v>62.1</c:v>
                </c:pt>
                <c:pt idx="15">
                  <c:v>43.3</c:v>
                </c:pt>
                <c:pt idx="16">
                  <c:v>95.7</c:v>
                </c:pt>
                <c:pt idx="17">
                  <c:v>86.9</c:v>
                </c:pt>
                <c:pt idx="19">
                  <c:v>77</c:v>
                </c:pt>
              </c:numCache>
            </c:numRef>
          </c:yVal>
        </c:ser>
        <c:ser>
          <c:idx val="0"/>
          <c:order val="1"/>
          <c:tx>
            <c:strRef>
              <c:f>'Ind 9'!$R$5:$R$6</c:f>
              <c:strCache>
                <c:ptCount val="1"/>
                <c:pt idx="0">
                  <c:v>2013</c:v>
                </c:pt>
              </c:strCache>
            </c:strRef>
          </c:tx>
          <c:spPr>
            <a:ln w="25400">
              <a:noFill/>
            </a:ln>
          </c:spPr>
          <c:marker>
            <c:symbol val="diamond"/>
            <c:size val="6"/>
            <c:spPr>
              <a:noFill/>
              <a:ln w="6350">
                <a:solidFill>
                  <a:srgbClr val="632523"/>
                </a:solidFill>
              </a:ln>
            </c:spPr>
          </c:marker>
          <c:xVal>
            <c:strRef>
              <c:f>'Ind 9'!$P$7:$P$26</c:f>
              <c:strCache>
                <c:ptCount val="20"/>
                <c:pt idx="0">
                  <c:v>España </c:v>
                </c:pt>
                <c:pt idx="1">
                  <c:v>Portugal</c:v>
                </c:pt>
                <c:pt idx="2">
                  <c:v>Honduras </c:v>
                </c:pt>
                <c:pt idx="3">
                  <c:v>Costa Rica</c:v>
                </c:pt>
                <c:pt idx="4">
                  <c:v>Bolivia </c:v>
                </c:pt>
                <c:pt idx="5">
                  <c:v>R. Dominicana</c:v>
                </c:pt>
                <c:pt idx="6">
                  <c:v>Colombia </c:v>
                </c:pt>
                <c:pt idx="7">
                  <c:v>Perú </c:v>
                </c:pt>
                <c:pt idx="8">
                  <c:v>México </c:v>
                </c:pt>
                <c:pt idx="9">
                  <c:v>Chile</c:v>
                </c:pt>
                <c:pt idx="10">
                  <c:v>Uruguay </c:v>
                </c:pt>
                <c:pt idx="11">
                  <c:v>Cuba </c:v>
                </c:pt>
                <c:pt idx="12">
                  <c:v>El Salvador </c:v>
                </c:pt>
                <c:pt idx="13">
                  <c:v>Paraguay</c:v>
                </c:pt>
                <c:pt idx="14">
                  <c:v>Ecuador</c:v>
                </c:pt>
                <c:pt idx="15">
                  <c:v>Panamá</c:v>
                </c:pt>
                <c:pt idx="16">
                  <c:v>Argentina</c:v>
                </c:pt>
                <c:pt idx="17">
                  <c:v>Brasil</c:v>
                </c:pt>
                <c:pt idx="19">
                  <c:v>Iberoamérica</c:v>
                </c:pt>
              </c:strCache>
            </c:strRef>
          </c:xVal>
          <c:yVal>
            <c:numRef>
              <c:f>'Ind 9'!$R$7:$R$26</c:f>
              <c:numCache>
                <c:formatCode>0</c:formatCode>
                <c:ptCount val="20"/>
                <c:pt idx="0">
                  <c:v>100</c:v>
                </c:pt>
                <c:pt idx="1">
                  <c:v>100</c:v>
                </c:pt>
                <c:pt idx="2">
                  <c:v>100</c:v>
                </c:pt>
                <c:pt idx="3">
                  <c:v>99</c:v>
                </c:pt>
                <c:pt idx="4">
                  <c:v>96</c:v>
                </c:pt>
                <c:pt idx="5">
                  <c:v>94</c:v>
                </c:pt>
                <c:pt idx="6">
                  <c:v>92</c:v>
                </c:pt>
                <c:pt idx="7">
                  <c:v>90</c:v>
                </c:pt>
                <c:pt idx="8">
                  <c:v>86.000093878594114</c:v>
                </c:pt>
                <c:pt idx="9">
                  <c:v>89</c:v>
                </c:pt>
                <c:pt idx="10">
                  <c:v>71</c:v>
                </c:pt>
                <c:pt idx="11">
                  <c:v>69</c:v>
                </c:pt>
                <c:pt idx="12">
                  <c:v>62</c:v>
                </c:pt>
                <c:pt idx="13">
                  <c:v>50</c:v>
                </c:pt>
                <c:pt idx="14">
                  <c:v>48</c:v>
                </c:pt>
                <c:pt idx="15">
                  <c:v>26</c:v>
                </c:pt>
                <c:pt idx="16">
                  <c:v>0</c:v>
                </c:pt>
                <c:pt idx="17">
                  <c:v>0</c:v>
                </c:pt>
                <c:pt idx="19">
                  <c:v>79.476215640702392</c:v>
                </c:pt>
              </c:numCache>
            </c:numRef>
          </c:yVal>
        </c:ser>
        <c:axId val="182327552"/>
        <c:axId val="182387072"/>
      </c:scatterChart>
      <c:catAx>
        <c:axId val="182327552"/>
        <c:scaling>
          <c:orientation val="minMax"/>
        </c:scaling>
        <c:axPos val="b"/>
        <c:numFmt formatCode="General" sourceLinked="0"/>
        <c:tickLblPos val="nextTo"/>
        <c:crossAx val="182387072"/>
        <c:crosses val="autoZero"/>
        <c:auto val="1"/>
        <c:lblAlgn val="ctr"/>
        <c:lblOffset val="100"/>
      </c:catAx>
      <c:valAx>
        <c:axId val="182387072"/>
        <c:scaling>
          <c:orientation val="minMax"/>
          <c:max val="110"/>
          <c:min val="20"/>
        </c:scaling>
        <c:delete val="1"/>
        <c:axPos val="l"/>
        <c:numFmt formatCode="0" sourceLinked="1"/>
        <c:tickLblPos val="none"/>
        <c:crossAx val="182327552"/>
        <c:crosses val="autoZero"/>
        <c:crossBetween val="between"/>
      </c:valAx>
    </c:plotArea>
    <c:legend>
      <c:legendPos val="t"/>
      <c:layout>
        <c:manualLayout>
          <c:xMode val="edge"/>
          <c:yMode val="edge"/>
          <c:x val="0.11662756720076398"/>
          <c:y val="2.5212942325107412E-2"/>
          <c:w val="0.78367425925925904"/>
          <c:h val="9.334317585301842E-2"/>
        </c:manualLayout>
      </c:layout>
      <c:txPr>
        <a:bodyPr/>
        <a:lstStyle/>
        <a:p>
          <a:pPr>
            <a:defRPr sz="900"/>
          </a:pPr>
          <a:endParaRPr lang="es-ES"/>
        </a:p>
      </c:txPr>
    </c:legend>
    <c:plotVisOnly val="1"/>
    <c:dispBlanksAs val="gap"/>
  </c:chart>
  <c:spPr>
    <a:solidFill>
      <a:sysClr val="window" lastClr="FFFFFF"/>
    </a:solidFill>
    <a:ln>
      <a:noFill/>
    </a:ln>
  </c:spPr>
  <c:txPr>
    <a:bodyPr/>
    <a:lstStyle/>
    <a:p>
      <a:pPr>
        <a:defRPr sz="800">
          <a:latin typeface="Avenir LT 35 Light" pitchFamily="2" charset="0"/>
        </a:defRPr>
      </a:pPr>
      <a:endParaRPr lang="es-ES"/>
    </a:p>
  </c:txPr>
  <c:printSettings>
    <c:headerFooter/>
    <c:pageMargins b="1" l="0.75000000000000577" r="0.7500000000000057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6.4484814814815244E-2"/>
          <c:y val="0.147873611111111"/>
          <c:w val="0.9096448148148204"/>
          <c:h val="0.48882986111111393"/>
        </c:manualLayout>
      </c:layout>
      <c:barChart>
        <c:barDir val="col"/>
        <c:grouping val="clustered"/>
        <c:ser>
          <c:idx val="2"/>
          <c:order val="0"/>
          <c:tx>
            <c:strRef>
              <c:f>'Ind 10A'!$AF$7:$AF$8</c:f>
              <c:strCache>
                <c:ptCount val="1"/>
                <c:pt idx="0">
                  <c:v>2015 (*)</c:v>
                </c:pt>
              </c:strCache>
            </c:strRef>
          </c:tx>
          <c:spPr>
            <a:noFill/>
            <a:ln w="9525">
              <a:solidFill>
                <a:srgbClr val="254061"/>
              </a:solidFill>
            </a:ln>
          </c:spPr>
          <c:dLbls>
            <c:spPr>
              <a:noFill/>
              <a:ln>
                <a:noFill/>
              </a:ln>
              <a:effectLst/>
            </c:spPr>
            <c:txPr>
              <a:bodyPr/>
              <a:lstStyle/>
              <a:p>
                <a:pPr>
                  <a:defRPr>
                    <a:solidFill>
                      <a:srgbClr val="254061"/>
                    </a:solidFill>
                  </a:defRPr>
                </a:pPr>
                <a:endParaRPr lang="es-ES"/>
              </a:p>
            </c:txPr>
            <c:dLblPos val="ctr"/>
            <c:showVal val="1"/>
            <c:extLst>
              <c:ext xmlns:c15="http://schemas.microsoft.com/office/drawing/2012/chart" uri="{CE6537A1-D6FC-4f65-9D91-7224C49458BB}">
                <c15:layout/>
                <c15:showLeaderLines val="0"/>
              </c:ext>
            </c:extLst>
          </c:dLbls>
          <c:cat>
            <c:strRef>
              <c:f>'Ind 10A'!$AC$9:$AC$29</c:f>
              <c:strCache>
                <c:ptCount val="21"/>
                <c:pt idx="0">
                  <c:v>Argentina </c:v>
                </c:pt>
                <c:pt idx="1">
                  <c:v>Perú </c:v>
                </c:pt>
                <c:pt idx="2">
                  <c:v>México</c:v>
                </c:pt>
                <c:pt idx="3">
                  <c:v>Portugal </c:v>
                </c:pt>
                <c:pt idx="4">
                  <c:v>Cuba</c:v>
                </c:pt>
                <c:pt idx="5">
                  <c:v>España </c:v>
                </c:pt>
                <c:pt idx="6">
                  <c:v>Chile</c:v>
                </c:pt>
                <c:pt idx="7">
                  <c:v>Uruguay</c:v>
                </c:pt>
                <c:pt idx="8">
                  <c:v>Ecuador</c:v>
                </c:pt>
                <c:pt idx="9">
                  <c:v>Costa Rica</c:v>
                </c:pt>
                <c:pt idx="10">
                  <c:v>Panamá</c:v>
                </c:pt>
                <c:pt idx="11">
                  <c:v>Brasil</c:v>
                </c:pt>
                <c:pt idx="12">
                  <c:v>Nicaragua</c:v>
                </c:pt>
                <c:pt idx="13">
                  <c:v>R. Dominicana</c:v>
                </c:pt>
                <c:pt idx="14">
                  <c:v>El Salvador</c:v>
                </c:pt>
                <c:pt idx="15">
                  <c:v>Colombia</c:v>
                </c:pt>
                <c:pt idx="16">
                  <c:v>Paraguay </c:v>
                </c:pt>
                <c:pt idx="17">
                  <c:v>Guatemala</c:v>
                </c:pt>
                <c:pt idx="18">
                  <c:v>Honduras</c:v>
                </c:pt>
                <c:pt idx="20">
                  <c:v>Iberoamérica</c:v>
                </c:pt>
              </c:strCache>
            </c:strRef>
          </c:cat>
          <c:val>
            <c:numRef>
              <c:f>'Ind 10A'!$AF$9:$AF$29</c:f>
              <c:numCache>
                <c:formatCode>0</c:formatCode>
                <c:ptCount val="21"/>
                <c:pt idx="0">
                  <c:v>102.82696478562166</c:v>
                </c:pt>
                <c:pt idx="1">
                  <c:v>100</c:v>
                </c:pt>
                <c:pt idx="2">
                  <c:v>98.852749863568363</c:v>
                </c:pt>
                <c:pt idx="3">
                  <c:v>98.809849741516757</c:v>
                </c:pt>
                <c:pt idx="4">
                  <c:v>97.174049118156049</c:v>
                </c:pt>
                <c:pt idx="5">
                  <c:v>96.904685709852558</c:v>
                </c:pt>
                <c:pt idx="6">
                  <c:v>95.251369056417673</c:v>
                </c:pt>
                <c:pt idx="7" formatCode="General">
                  <c:v>95</c:v>
                </c:pt>
                <c:pt idx="8">
                  <c:v>93.936658781693637</c:v>
                </c:pt>
                <c:pt idx="9">
                  <c:v>92.7723310196196</c:v>
                </c:pt>
                <c:pt idx="10">
                  <c:v>92</c:v>
                </c:pt>
                <c:pt idx="11">
                  <c:v>91.966393834680076</c:v>
                </c:pt>
                <c:pt idx="12">
                  <c:v>91</c:v>
                </c:pt>
                <c:pt idx="13">
                  <c:v>89.775319012569582</c:v>
                </c:pt>
                <c:pt idx="14">
                  <c:v>84.638110922052562</c:v>
                </c:pt>
                <c:pt idx="15">
                  <c:v>84.143175778840501</c:v>
                </c:pt>
                <c:pt idx="16">
                  <c:v>84</c:v>
                </c:pt>
                <c:pt idx="17">
                  <c:v>80.950436864688101</c:v>
                </c:pt>
                <c:pt idx="18">
                  <c:v>79.674025210260069</c:v>
                </c:pt>
                <c:pt idx="20">
                  <c:v>91.821576470098634</c:v>
                </c:pt>
              </c:numCache>
            </c:numRef>
          </c:val>
        </c:ser>
        <c:gapWidth val="50"/>
        <c:overlap val="50"/>
        <c:axId val="182497280"/>
        <c:axId val="182499200"/>
      </c:barChart>
      <c:scatterChart>
        <c:scatterStyle val="lineMarker"/>
        <c:ser>
          <c:idx val="0"/>
          <c:order val="1"/>
          <c:tx>
            <c:strRef>
              <c:f>'Ind 10A'!$AD$7:$AD$8</c:f>
              <c:strCache>
                <c:ptCount val="1"/>
                <c:pt idx="0">
                  <c:v>2010</c:v>
                </c:pt>
              </c:strCache>
            </c:strRef>
          </c:tx>
          <c:spPr>
            <a:ln w="25400">
              <a:noFill/>
            </a:ln>
          </c:spPr>
          <c:marker>
            <c:symbol val="dash"/>
            <c:size val="4"/>
            <c:spPr>
              <a:noFill/>
              <a:ln w="3175">
                <a:solidFill>
                  <a:srgbClr val="FF0000"/>
                </a:solidFill>
              </a:ln>
            </c:spPr>
          </c:marker>
          <c:dLbls>
            <c:dLbl>
              <c:idx val="0"/>
              <c:layout>
                <c:manualLayout>
                  <c:x val="-3.34224608813352E-2"/>
                  <c:y val="-2.7202355893448209E-2"/>
                </c:manualLayout>
              </c:layout>
              <c:dLblPos val="r"/>
              <c:showVal val="1"/>
              <c:extLst>
                <c:ext xmlns:c15="http://schemas.microsoft.com/office/drawing/2012/chart" uri="{CE6537A1-D6FC-4f65-9D91-7224C49458BB}">
                  <c15:layout/>
                </c:ext>
              </c:extLst>
            </c:dLbl>
            <c:dLbl>
              <c:idx val="2"/>
              <c:layout>
                <c:manualLayout>
                  <c:x val="-3.5769543808395206E-2"/>
                  <c:y val="-3.1570471811550496E-2"/>
                </c:manualLayout>
              </c:layout>
              <c:dLblPos val="r"/>
              <c:showVal val="1"/>
              <c:extLst>
                <c:ext xmlns:c15="http://schemas.microsoft.com/office/drawing/2012/chart" uri="{CE6537A1-D6FC-4f65-9D91-7224C49458BB}">
                  <c15:layout/>
                </c:ext>
              </c:extLst>
            </c:dLbl>
            <c:dLbl>
              <c:idx val="12"/>
              <c:layout>
                <c:manualLayout>
                  <c:x val="-2.859851851851854E-2"/>
                  <c:y val="-3.187118055555585E-2"/>
                </c:manualLayout>
              </c:layout>
              <c:dLblPos val="r"/>
              <c:showVal val="1"/>
            </c:dLbl>
            <c:dLbl>
              <c:idx val="13"/>
              <c:layout>
                <c:manualLayout>
                  <c:x val="-2.859851851851854E-2"/>
                  <c:y val="-3.6280902777778103E-2"/>
                </c:manualLayout>
              </c:layout>
              <c:dLblPos val="r"/>
              <c:showVal val="1"/>
            </c:dLbl>
            <c:dLbl>
              <c:idx val="17"/>
              <c:layout>
                <c:manualLayout>
                  <c:x val="-2.859851851851854E-2"/>
                  <c:y val="-2.7461458333333334E-2"/>
                </c:manualLayout>
              </c:layout>
              <c:dLblPos val="r"/>
              <c:showVal val="1"/>
            </c:dLbl>
            <c:dLbl>
              <c:idx val="18"/>
              <c:layout>
                <c:manualLayout>
                  <c:x val="-2.859851851851854E-2"/>
                  <c:y val="-3.6280902777778103E-2"/>
                </c:manualLayout>
              </c:layout>
              <c:dLblPos val="r"/>
              <c:showVal val="1"/>
            </c:dLbl>
            <c:dLbl>
              <c:idx val="20"/>
              <c:layout>
                <c:manualLayout>
                  <c:x val="-2.859851851851854E-2"/>
                  <c:y val="-3.6280902777778103E-2"/>
                </c:manualLayout>
              </c:layout>
              <c:dLblPos val="r"/>
              <c:showVal val="1"/>
            </c:dLbl>
            <c:spPr>
              <a:noFill/>
              <a:ln>
                <a:noFill/>
              </a:ln>
              <a:effectLst/>
            </c:spPr>
            <c:txPr>
              <a:bodyPr/>
              <a:lstStyle/>
              <a:p>
                <a:pPr>
                  <a:defRPr>
                    <a:solidFill>
                      <a:srgbClr val="C00000"/>
                    </a:solidFill>
                  </a:defRPr>
                </a:pPr>
                <a:endParaRPr lang="es-ES"/>
              </a:p>
            </c:txPr>
            <c:dLblPos val="t"/>
            <c:showVal val="1"/>
            <c:extLst>
              <c:ext xmlns:c15="http://schemas.microsoft.com/office/drawing/2012/chart" uri="{CE6537A1-D6FC-4f65-9D91-7224C49458BB}">
                <c15:layout/>
                <c15:showLeaderLines val="0"/>
              </c:ext>
            </c:extLst>
          </c:dLbls>
          <c:xVal>
            <c:strRef>
              <c:f>'Ind 10A'!$AC$9:$AC$29</c:f>
              <c:strCache>
                <c:ptCount val="21"/>
                <c:pt idx="0">
                  <c:v>Argentina </c:v>
                </c:pt>
                <c:pt idx="1">
                  <c:v>Perú </c:v>
                </c:pt>
                <c:pt idx="2">
                  <c:v>México</c:v>
                </c:pt>
                <c:pt idx="3">
                  <c:v>Portugal </c:v>
                </c:pt>
                <c:pt idx="4">
                  <c:v>Cuba</c:v>
                </c:pt>
                <c:pt idx="5">
                  <c:v>España </c:v>
                </c:pt>
                <c:pt idx="6">
                  <c:v>Chile</c:v>
                </c:pt>
                <c:pt idx="7">
                  <c:v>Uruguay</c:v>
                </c:pt>
                <c:pt idx="8">
                  <c:v>Ecuador</c:v>
                </c:pt>
                <c:pt idx="9">
                  <c:v>Costa Rica</c:v>
                </c:pt>
                <c:pt idx="10">
                  <c:v>Panamá</c:v>
                </c:pt>
                <c:pt idx="11">
                  <c:v>Brasil</c:v>
                </c:pt>
                <c:pt idx="12">
                  <c:v>Nicaragua</c:v>
                </c:pt>
                <c:pt idx="13">
                  <c:v>R. Dominicana</c:v>
                </c:pt>
                <c:pt idx="14">
                  <c:v>El Salvador</c:v>
                </c:pt>
                <c:pt idx="15">
                  <c:v>Colombia</c:v>
                </c:pt>
                <c:pt idx="16">
                  <c:v>Paraguay </c:v>
                </c:pt>
                <c:pt idx="17">
                  <c:v>Guatemala</c:v>
                </c:pt>
                <c:pt idx="18">
                  <c:v>Honduras</c:v>
                </c:pt>
                <c:pt idx="20">
                  <c:v>Iberoamérica</c:v>
                </c:pt>
              </c:strCache>
            </c:strRef>
          </c:xVal>
          <c:yVal>
            <c:numRef>
              <c:f>'Ind 10A'!$AD$9:$AD$29</c:f>
              <c:numCache>
                <c:formatCode>0</c:formatCode>
                <c:ptCount val="21"/>
                <c:pt idx="0">
                  <c:v>105.42155375915448</c:v>
                </c:pt>
                <c:pt idx="2">
                  <c:v>105.71939650287359</c:v>
                </c:pt>
                <c:pt idx="3">
                  <c:v>101.57464760488048</c:v>
                </c:pt>
                <c:pt idx="4">
                  <c:v>99.25978741506789</c:v>
                </c:pt>
                <c:pt idx="5">
                  <c:v>97.991835368291845</c:v>
                </c:pt>
                <c:pt idx="6">
                  <c:v>96.429607321185571</c:v>
                </c:pt>
                <c:pt idx="7" formatCode="General">
                  <c:v>95</c:v>
                </c:pt>
                <c:pt idx="8">
                  <c:v>93.211638726913222</c:v>
                </c:pt>
                <c:pt idx="9">
                  <c:v>90.003311460266829</c:v>
                </c:pt>
                <c:pt idx="10">
                  <c:v>0</c:v>
                </c:pt>
                <c:pt idx="11">
                  <c:v>0</c:v>
                </c:pt>
                <c:pt idx="12">
                  <c:v>93.214286165600342</c:v>
                </c:pt>
                <c:pt idx="13">
                  <c:v>91.815885084977992</c:v>
                </c:pt>
                <c:pt idx="14">
                  <c:v>94.818763588124739</c:v>
                </c:pt>
                <c:pt idx="15">
                  <c:v>89.659635769321639</c:v>
                </c:pt>
                <c:pt idx="16">
                  <c:v>83.132464774372124</c:v>
                </c:pt>
                <c:pt idx="17">
                  <c:v>95.80554857256476</c:v>
                </c:pt>
                <c:pt idx="18">
                  <c:v>90.939333808215466</c:v>
                </c:pt>
                <c:pt idx="20">
                  <c:v>95.266513061454077</c:v>
                </c:pt>
              </c:numCache>
            </c:numRef>
          </c:yVal>
        </c:ser>
        <c:ser>
          <c:idx val="1"/>
          <c:order val="2"/>
          <c:tx>
            <c:strRef>
              <c:f>'Ind 10A'!$AE$7:$AE$8</c:f>
              <c:strCache>
                <c:ptCount val="1"/>
                <c:pt idx="0">
                  <c:v>2012</c:v>
                </c:pt>
              </c:strCache>
            </c:strRef>
          </c:tx>
          <c:spPr>
            <a:ln w="47625">
              <a:noFill/>
            </a:ln>
          </c:spPr>
          <c:marker>
            <c:symbol val="diamond"/>
            <c:size val="5"/>
            <c:spPr>
              <a:noFill/>
              <a:ln w="3175">
                <a:solidFill>
                  <a:srgbClr val="00B050"/>
                </a:solidFill>
              </a:ln>
            </c:spPr>
          </c:marker>
          <c:xVal>
            <c:strRef>
              <c:f>'Ind 10A'!$AC$9:$AC$29</c:f>
              <c:strCache>
                <c:ptCount val="21"/>
                <c:pt idx="0">
                  <c:v>Argentina </c:v>
                </c:pt>
                <c:pt idx="1">
                  <c:v>Perú </c:v>
                </c:pt>
                <c:pt idx="2">
                  <c:v>México</c:v>
                </c:pt>
                <c:pt idx="3">
                  <c:v>Portugal </c:v>
                </c:pt>
                <c:pt idx="4">
                  <c:v>Cuba</c:v>
                </c:pt>
                <c:pt idx="5">
                  <c:v>España </c:v>
                </c:pt>
                <c:pt idx="6">
                  <c:v>Chile</c:v>
                </c:pt>
                <c:pt idx="7">
                  <c:v>Uruguay</c:v>
                </c:pt>
                <c:pt idx="8">
                  <c:v>Ecuador</c:v>
                </c:pt>
                <c:pt idx="9">
                  <c:v>Costa Rica</c:v>
                </c:pt>
                <c:pt idx="10">
                  <c:v>Panamá</c:v>
                </c:pt>
                <c:pt idx="11">
                  <c:v>Brasil</c:v>
                </c:pt>
                <c:pt idx="12">
                  <c:v>Nicaragua</c:v>
                </c:pt>
                <c:pt idx="13">
                  <c:v>R. Dominicana</c:v>
                </c:pt>
                <c:pt idx="14">
                  <c:v>El Salvador</c:v>
                </c:pt>
                <c:pt idx="15">
                  <c:v>Colombia</c:v>
                </c:pt>
                <c:pt idx="16">
                  <c:v>Paraguay </c:v>
                </c:pt>
                <c:pt idx="17">
                  <c:v>Guatemala</c:v>
                </c:pt>
                <c:pt idx="18">
                  <c:v>Honduras</c:v>
                </c:pt>
                <c:pt idx="20">
                  <c:v>Iberoamérica</c:v>
                </c:pt>
              </c:strCache>
            </c:strRef>
          </c:xVal>
          <c:yVal>
            <c:numRef>
              <c:f>'Ind 10A'!$AE$9:$AE$29</c:f>
              <c:numCache>
                <c:formatCode>0</c:formatCode>
                <c:ptCount val="21"/>
                <c:pt idx="0">
                  <c:v>103.87226694210302</c:v>
                </c:pt>
                <c:pt idx="1">
                  <c:v>92.939496500163969</c:v>
                </c:pt>
                <c:pt idx="2">
                  <c:v>101.15971232717244</c:v>
                </c:pt>
                <c:pt idx="3">
                  <c:v>101.41136617334909</c:v>
                </c:pt>
                <c:pt idx="4">
                  <c:v>99.389154267565488</c:v>
                </c:pt>
                <c:pt idx="5">
                  <c:v>97.530101872284007</c:v>
                </c:pt>
                <c:pt idx="6">
                  <c:v>95.977857334583632</c:v>
                </c:pt>
                <c:pt idx="7" formatCode="General">
                  <c:v>95</c:v>
                </c:pt>
                <c:pt idx="8">
                  <c:v>93.245954041092688</c:v>
                </c:pt>
                <c:pt idx="9">
                  <c:v>89.500581140999515</c:v>
                </c:pt>
                <c:pt idx="10">
                  <c:v>0</c:v>
                </c:pt>
                <c:pt idx="11">
                  <c:v>89.916183741361905</c:v>
                </c:pt>
                <c:pt idx="12">
                  <c:v>92.389080448821744</c:v>
                </c:pt>
                <c:pt idx="13">
                  <c:v>90.845017455406534</c:v>
                </c:pt>
                <c:pt idx="14">
                  <c:v>93.057264120143643</c:v>
                </c:pt>
                <c:pt idx="15">
                  <c:v>87.103245141532454</c:v>
                </c:pt>
                <c:pt idx="16">
                  <c:v>80.118299357798989</c:v>
                </c:pt>
                <c:pt idx="17">
                  <c:v>89.111055745347514</c:v>
                </c:pt>
                <c:pt idx="18">
                  <c:v>98.894353776512801</c:v>
                </c:pt>
                <c:pt idx="20">
                  <c:v>93.970055021457753</c:v>
                </c:pt>
              </c:numCache>
            </c:numRef>
          </c:yVal>
        </c:ser>
        <c:axId val="182497280"/>
        <c:axId val="182499200"/>
      </c:scatterChart>
      <c:catAx>
        <c:axId val="182497280"/>
        <c:scaling>
          <c:orientation val="minMax"/>
        </c:scaling>
        <c:axPos val="b"/>
        <c:numFmt formatCode="General" sourceLinked="0"/>
        <c:tickLblPos val="nextTo"/>
        <c:spPr>
          <a:ln w="3175">
            <a:solidFill>
              <a:srgbClr val="7F7F7F"/>
            </a:solidFill>
          </a:ln>
        </c:spPr>
        <c:crossAx val="182499200"/>
        <c:crosses val="autoZero"/>
        <c:auto val="1"/>
        <c:lblAlgn val="ctr"/>
        <c:lblOffset val="100"/>
      </c:catAx>
      <c:valAx>
        <c:axId val="182499200"/>
        <c:scaling>
          <c:orientation val="minMax"/>
          <c:max val="110"/>
          <c:min val="60"/>
        </c:scaling>
        <c:axPos val="l"/>
        <c:numFmt formatCode="0" sourceLinked="1"/>
        <c:tickLblPos val="nextTo"/>
        <c:spPr>
          <a:ln w="3175">
            <a:solidFill>
              <a:srgbClr val="7F7F7F"/>
            </a:solidFill>
          </a:ln>
        </c:spPr>
        <c:crossAx val="182497280"/>
        <c:crosses val="autoZero"/>
        <c:crossBetween val="between"/>
        <c:majorUnit val="10"/>
      </c:valAx>
    </c:plotArea>
    <c:legend>
      <c:legendPos val="t"/>
      <c:layout>
        <c:manualLayout>
          <c:xMode val="edge"/>
          <c:yMode val="edge"/>
          <c:x val="0.22010912396648497"/>
          <c:y val="3.7037037037037292E-2"/>
          <c:w val="0.61904467273180896"/>
          <c:h val="9.334317585301842E-2"/>
        </c:manualLayout>
      </c:layout>
      <c:txPr>
        <a:bodyPr/>
        <a:lstStyle/>
        <a:p>
          <a:pPr>
            <a:defRPr sz="900"/>
          </a:pPr>
          <a:endParaRPr lang="es-ES"/>
        </a:p>
      </c:txPr>
    </c:legend>
    <c:plotVisOnly val="1"/>
    <c:dispBlanksAs val="gap"/>
  </c:chart>
  <c:spPr>
    <a:solidFill>
      <a:sysClr val="window" lastClr="FFFFFF"/>
    </a:solidFill>
    <a:ln>
      <a:noFill/>
    </a:ln>
  </c:spPr>
  <c:txPr>
    <a:bodyPr/>
    <a:lstStyle/>
    <a:p>
      <a:pPr>
        <a:defRPr sz="800">
          <a:latin typeface="Avenir LT 35 Light" pitchFamily="2" charset="0"/>
        </a:defRPr>
      </a:pPr>
      <a:endParaRPr lang="es-ES"/>
    </a:p>
  </c:txPr>
  <c:printSettings>
    <c:headerFooter/>
    <c:pageMargins b="1" l="0.75000000000000555" r="0.7500000000000055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style val="18"/>
  <c:chart>
    <c:plotArea>
      <c:layout>
        <c:manualLayout>
          <c:layoutTarget val="inner"/>
          <c:xMode val="edge"/>
          <c:yMode val="edge"/>
          <c:x val="3.6392416779463851E-2"/>
          <c:y val="0.15156295875824541"/>
          <c:w val="0.93774694411288195"/>
          <c:h val="0.53014258539909853"/>
        </c:manualLayout>
      </c:layout>
      <c:barChart>
        <c:barDir val="col"/>
        <c:grouping val="clustered"/>
        <c:ser>
          <c:idx val="1"/>
          <c:order val="2"/>
          <c:tx>
            <c:strRef>
              <c:f>'C1 Población'!$L$5:$L$6</c:f>
              <c:strCache>
                <c:ptCount val="1"/>
                <c:pt idx="0">
                  <c:v>2014</c:v>
                </c:pt>
              </c:strCache>
            </c:strRef>
          </c:tx>
          <c:spPr>
            <a:noFill/>
            <a:ln w="9525">
              <a:solidFill>
                <a:schemeClr val="tx2"/>
              </a:solidFill>
            </a:ln>
          </c:spPr>
          <c:dLbls>
            <c:dLbl>
              <c:idx val="0"/>
              <c:layout/>
              <c:dLblPos val="ctr"/>
              <c:showVal val="1"/>
            </c:dLbl>
            <c:dLbl>
              <c:idx val="1"/>
              <c:layout/>
              <c:dLblPos val="ctr"/>
              <c:showVal val="1"/>
            </c:dLbl>
            <c:dLbl>
              <c:idx val="22"/>
              <c:layout/>
              <c:dLblPos val="inBase"/>
              <c:showVal val="1"/>
            </c:dLbl>
            <c:spPr>
              <a:noFill/>
              <a:ln>
                <a:noFill/>
              </a:ln>
              <a:effectLst/>
            </c:spPr>
            <c:txPr>
              <a:bodyPr rot="-5400000" vert="horz"/>
              <a:lstStyle/>
              <a:p>
                <a:pPr>
                  <a:defRPr>
                    <a:solidFill>
                      <a:sysClr val="windowText" lastClr="000000"/>
                    </a:solidFill>
                  </a:defRPr>
                </a:pPr>
                <a:endParaRPr lang="es-ES"/>
              </a:p>
            </c:txPr>
            <c:showVal val="1"/>
            <c:extLst>
              <c:ext xmlns:c15="http://schemas.microsoft.com/office/drawing/2012/chart" uri="{CE6537A1-D6FC-4f65-9D91-7224C49458BB}">
                <c15:layout/>
                <c15:showLeaderLines val="0"/>
              </c:ext>
            </c:extLst>
          </c:dLbls>
          <c:cat>
            <c:strRef>
              <c:f>'C1 Población'!$I$7:$I$29</c:f>
              <c:strCache>
                <c:ptCount val="23"/>
                <c:pt idx="0">
                  <c:v>Brasil</c:v>
                </c:pt>
                <c:pt idx="1">
                  <c:v>México</c:v>
                </c:pt>
                <c:pt idx="2">
                  <c:v>Colombia</c:v>
                </c:pt>
                <c:pt idx="3">
                  <c:v>España</c:v>
                </c:pt>
                <c:pt idx="4">
                  <c:v>Argentina</c:v>
                </c:pt>
                <c:pt idx="5">
                  <c:v>Perú</c:v>
                </c:pt>
                <c:pt idx="6">
                  <c:v>Venezuela, RB</c:v>
                </c:pt>
                <c:pt idx="7">
                  <c:v>Chile</c:v>
                </c:pt>
                <c:pt idx="8">
                  <c:v>Guatemala</c:v>
                </c:pt>
                <c:pt idx="9">
                  <c:v>Ecuador</c:v>
                </c:pt>
                <c:pt idx="10">
                  <c:v>Cuba</c:v>
                </c:pt>
                <c:pt idx="11">
                  <c:v>Bolivia</c:v>
                </c:pt>
                <c:pt idx="12">
                  <c:v>R. Dominicana</c:v>
                </c:pt>
                <c:pt idx="13">
                  <c:v>Portugal</c:v>
                </c:pt>
                <c:pt idx="14">
                  <c:v>Honduras</c:v>
                </c:pt>
                <c:pt idx="15">
                  <c:v>Paraguay</c:v>
                </c:pt>
                <c:pt idx="16">
                  <c:v>El Salvador</c:v>
                </c:pt>
                <c:pt idx="17">
                  <c:v>Nicaragua</c:v>
                </c:pt>
                <c:pt idx="18">
                  <c:v>Costa Rica</c:v>
                </c:pt>
                <c:pt idx="19">
                  <c:v>Panamá</c:v>
                </c:pt>
                <c:pt idx="20">
                  <c:v>Uruguay</c:v>
                </c:pt>
                <c:pt idx="22">
                  <c:v>OEI</c:v>
                </c:pt>
              </c:strCache>
            </c:strRef>
          </c:cat>
          <c:val>
            <c:numRef>
              <c:f>'C1 Población'!$L$7:$L$29</c:f>
              <c:numCache>
                <c:formatCode>0.00</c:formatCode>
                <c:ptCount val="23"/>
                <c:pt idx="0">
                  <c:v>206.077898</c:v>
                </c:pt>
                <c:pt idx="1">
                  <c:v>125.38583300000001</c:v>
                </c:pt>
                <c:pt idx="2">
                  <c:v>47.791392999999999</c:v>
                </c:pt>
                <c:pt idx="3">
                  <c:v>46.404601999999997</c:v>
                </c:pt>
                <c:pt idx="4">
                  <c:v>42.980026000000002</c:v>
                </c:pt>
                <c:pt idx="5">
                  <c:v>30.973147999999998</c:v>
                </c:pt>
                <c:pt idx="6">
                  <c:v>30.693826999999999</c:v>
                </c:pt>
                <c:pt idx="7">
                  <c:v>17.762647000000001</c:v>
                </c:pt>
                <c:pt idx="8">
                  <c:v>16.015494</c:v>
                </c:pt>
                <c:pt idx="9">
                  <c:v>15.902915999999999</c:v>
                </c:pt>
                <c:pt idx="10">
                  <c:v>11.379111</c:v>
                </c:pt>
                <c:pt idx="11">
                  <c:v>10.561887</c:v>
                </c:pt>
                <c:pt idx="12">
                  <c:v>10.405943000000001</c:v>
                </c:pt>
                <c:pt idx="13">
                  <c:v>10.37</c:v>
                </c:pt>
                <c:pt idx="14">
                  <c:v>7.9616800000000003</c:v>
                </c:pt>
                <c:pt idx="15">
                  <c:v>6.5525180000000001</c:v>
                </c:pt>
                <c:pt idx="16">
                  <c:v>6.1077060000000003</c:v>
                </c:pt>
                <c:pt idx="17">
                  <c:v>6.0139129999999996</c:v>
                </c:pt>
                <c:pt idx="18">
                  <c:v>4.757606</c:v>
                </c:pt>
                <c:pt idx="19">
                  <c:v>3.8675350000000002</c:v>
                </c:pt>
                <c:pt idx="20">
                  <c:v>3.4195160000000002</c:v>
                </c:pt>
                <c:pt idx="22" formatCode="0.0">
                  <c:v>661.41259200000013</c:v>
                </c:pt>
              </c:numCache>
            </c:numRef>
          </c:val>
        </c:ser>
        <c:gapWidth val="35"/>
        <c:axId val="168825984"/>
        <c:axId val="168827904"/>
      </c:barChart>
      <c:scatterChart>
        <c:scatterStyle val="lineMarker"/>
        <c:ser>
          <c:idx val="2"/>
          <c:order val="0"/>
          <c:tx>
            <c:strRef>
              <c:f>'C1 Población'!$J$5:$J$6</c:f>
              <c:strCache>
                <c:ptCount val="1"/>
                <c:pt idx="0">
                  <c:v>2000</c:v>
                </c:pt>
              </c:strCache>
            </c:strRef>
          </c:tx>
          <c:spPr>
            <a:ln w="25400">
              <a:noFill/>
            </a:ln>
          </c:spPr>
          <c:marker>
            <c:symbol val="diamond"/>
            <c:size val="5"/>
            <c:spPr>
              <a:noFill/>
              <a:ln w="6350">
                <a:solidFill>
                  <a:srgbClr val="FF0000"/>
                </a:solidFill>
              </a:ln>
            </c:spPr>
          </c:marker>
          <c:xVal>
            <c:strRef>
              <c:f>'C1 Población'!$I$7:$I$29</c:f>
              <c:strCache>
                <c:ptCount val="23"/>
                <c:pt idx="0">
                  <c:v>Brasil</c:v>
                </c:pt>
                <c:pt idx="1">
                  <c:v>México</c:v>
                </c:pt>
                <c:pt idx="2">
                  <c:v>Colombia</c:v>
                </c:pt>
                <c:pt idx="3">
                  <c:v>España</c:v>
                </c:pt>
                <c:pt idx="4">
                  <c:v>Argentina</c:v>
                </c:pt>
                <c:pt idx="5">
                  <c:v>Perú</c:v>
                </c:pt>
                <c:pt idx="6">
                  <c:v>Venezuela, RB</c:v>
                </c:pt>
                <c:pt idx="7">
                  <c:v>Chile</c:v>
                </c:pt>
                <c:pt idx="8">
                  <c:v>Guatemala</c:v>
                </c:pt>
                <c:pt idx="9">
                  <c:v>Ecuador</c:v>
                </c:pt>
                <c:pt idx="10">
                  <c:v>Cuba</c:v>
                </c:pt>
                <c:pt idx="11">
                  <c:v>Bolivia</c:v>
                </c:pt>
                <c:pt idx="12">
                  <c:v>R. Dominicana</c:v>
                </c:pt>
                <c:pt idx="13">
                  <c:v>Portugal</c:v>
                </c:pt>
                <c:pt idx="14">
                  <c:v>Honduras</c:v>
                </c:pt>
                <c:pt idx="15">
                  <c:v>Paraguay</c:v>
                </c:pt>
                <c:pt idx="16">
                  <c:v>El Salvador</c:v>
                </c:pt>
                <c:pt idx="17">
                  <c:v>Nicaragua</c:v>
                </c:pt>
                <c:pt idx="18">
                  <c:v>Costa Rica</c:v>
                </c:pt>
                <c:pt idx="19">
                  <c:v>Panamá</c:v>
                </c:pt>
                <c:pt idx="20">
                  <c:v>Uruguay</c:v>
                </c:pt>
                <c:pt idx="22">
                  <c:v>OEI</c:v>
                </c:pt>
              </c:strCache>
            </c:strRef>
          </c:xVal>
          <c:yVal>
            <c:numRef>
              <c:f>'C1 Población'!$J$7:$J$29</c:f>
              <c:numCache>
                <c:formatCode>0.00</c:formatCode>
                <c:ptCount val="23"/>
                <c:pt idx="0">
                  <c:v>175.786441</c:v>
                </c:pt>
                <c:pt idx="1">
                  <c:v>102.80859</c:v>
                </c:pt>
                <c:pt idx="2">
                  <c:v>40.402999999999999</c:v>
                </c:pt>
                <c:pt idx="3">
                  <c:v>40.263216</c:v>
                </c:pt>
                <c:pt idx="4">
                  <c:v>37.057453000000002</c:v>
                </c:pt>
                <c:pt idx="5">
                  <c:v>25.914874999999999</c:v>
                </c:pt>
                <c:pt idx="6">
                  <c:v>24.481477000000002</c:v>
                </c:pt>
                <c:pt idx="7">
                  <c:v>15.170387</c:v>
                </c:pt>
                <c:pt idx="8">
                  <c:v>11.68866</c:v>
                </c:pt>
                <c:pt idx="9">
                  <c:v>12.628596</c:v>
                </c:pt>
                <c:pt idx="10">
                  <c:v>11.116787</c:v>
                </c:pt>
                <c:pt idx="11">
                  <c:v>8.3395119999999991</c:v>
                </c:pt>
                <c:pt idx="12">
                  <c:v>8.5626230000000003</c:v>
                </c:pt>
                <c:pt idx="13">
                  <c:v>10.33</c:v>
                </c:pt>
                <c:pt idx="14">
                  <c:v>6.24308</c:v>
                </c:pt>
                <c:pt idx="15">
                  <c:v>5.3027030000000002</c:v>
                </c:pt>
                <c:pt idx="16">
                  <c:v>5.8118359999999996</c:v>
                </c:pt>
                <c:pt idx="17">
                  <c:v>5.0267920000000004</c:v>
                </c:pt>
                <c:pt idx="18">
                  <c:v>3.9249999999999998</c:v>
                </c:pt>
                <c:pt idx="19">
                  <c:v>3.0287510000000002</c:v>
                </c:pt>
                <c:pt idx="20">
                  <c:v>3.3212419999999998</c:v>
                </c:pt>
                <c:pt idx="22" formatCode="0.0">
                  <c:v>557.17091900000003</c:v>
                </c:pt>
              </c:numCache>
            </c:numRef>
          </c:yVal>
        </c:ser>
        <c:ser>
          <c:idx val="0"/>
          <c:order val="1"/>
          <c:tx>
            <c:strRef>
              <c:f>'C1 Población'!$K$5:$K$6</c:f>
              <c:strCache>
                <c:ptCount val="1"/>
                <c:pt idx="0">
                  <c:v>2010</c:v>
                </c:pt>
              </c:strCache>
            </c:strRef>
          </c:tx>
          <c:spPr>
            <a:ln w="25400">
              <a:noFill/>
            </a:ln>
            <a:effectLst/>
          </c:spPr>
          <c:marker>
            <c:spPr>
              <a:solidFill>
                <a:schemeClr val="accent5">
                  <a:lumMod val="75000"/>
                </a:schemeClr>
              </a:solidFill>
              <a:ln w="6350"/>
              <a:effectLst/>
            </c:spPr>
          </c:marker>
          <c:xVal>
            <c:strRef>
              <c:f>'C1 Población'!$I$7:$I$29</c:f>
              <c:strCache>
                <c:ptCount val="23"/>
                <c:pt idx="0">
                  <c:v>Brasil</c:v>
                </c:pt>
                <c:pt idx="1">
                  <c:v>México</c:v>
                </c:pt>
                <c:pt idx="2">
                  <c:v>Colombia</c:v>
                </c:pt>
                <c:pt idx="3">
                  <c:v>España</c:v>
                </c:pt>
                <c:pt idx="4">
                  <c:v>Argentina</c:v>
                </c:pt>
                <c:pt idx="5">
                  <c:v>Perú</c:v>
                </c:pt>
                <c:pt idx="6">
                  <c:v>Venezuela, RB</c:v>
                </c:pt>
                <c:pt idx="7">
                  <c:v>Chile</c:v>
                </c:pt>
                <c:pt idx="8">
                  <c:v>Guatemala</c:v>
                </c:pt>
                <c:pt idx="9">
                  <c:v>Ecuador</c:v>
                </c:pt>
                <c:pt idx="10">
                  <c:v>Cuba</c:v>
                </c:pt>
                <c:pt idx="11">
                  <c:v>Bolivia</c:v>
                </c:pt>
                <c:pt idx="12">
                  <c:v>R. Dominicana</c:v>
                </c:pt>
                <c:pt idx="13">
                  <c:v>Portugal</c:v>
                </c:pt>
                <c:pt idx="14">
                  <c:v>Honduras</c:v>
                </c:pt>
                <c:pt idx="15">
                  <c:v>Paraguay</c:v>
                </c:pt>
                <c:pt idx="16">
                  <c:v>El Salvador</c:v>
                </c:pt>
                <c:pt idx="17">
                  <c:v>Nicaragua</c:v>
                </c:pt>
                <c:pt idx="18">
                  <c:v>Costa Rica</c:v>
                </c:pt>
                <c:pt idx="19">
                  <c:v>Panamá</c:v>
                </c:pt>
                <c:pt idx="20">
                  <c:v>Uruguay</c:v>
                </c:pt>
                <c:pt idx="22">
                  <c:v>OEI</c:v>
                </c:pt>
              </c:strCache>
            </c:strRef>
          </c:xVal>
          <c:yVal>
            <c:numRef>
              <c:f>'C1 Población'!$K$7:$K$29</c:f>
              <c:numCache>
                <c:formatCode>0.00</c:formatCode>
                <c:ptCount val="23"/>
                <c:pt idx="0">
                  <c:v>198.61420799999999</c:v>
                </c:pt>
                <c:pt idx="1">
                  <c:v>118.617542</c:v>
                </c:pt>
                <c:pt idx="2">
                  <c:v>45.918101</c:v>
                </c:pt>
                <c:pt idx="3">
                  <c:v>46.576897000000002</c:v>
                </c:pt>
                <c:pt idx="4">
                  <c:v>41.222875000000002</c:v>
                </c:pt>
                <c:pt idx="5">
                  <c:v>29.373643999999999</c:v>
                </c:pt>
                <c:pt idx="6">
                  <c:v>28.995744999999999</c:v>
                </c:pt>
                <c:pt idx="7">
                  <c:v>17.015048</c:v>
                </c:pt>
                <c:pt idx="8">
                  <c:v>14.732260999999999</c:v>
                </c:pt>
                <c:pt idx="9">
                  <c:v>14.934692</c:v>
                </c:pt>
                <c:pt idx="10">
                  <c:v>11.308133</c:v>
                </c:pt>
                <c:pt idx="11">
                  <c:v>9.9182450000000006</c:v>
                </c:pt>
                <c:pt idx="12">
                  <c:v>9.897983</c:v>
                </c:pt>
                <c:pt idx="13">
                  <c:v>10.57</c:v>
                </c:pt>
                <c:pt idx="14">
                  <c:v>7.5038749999999999</c:v>
                </c:pt>
                <c:pt idx="15">
                  <c:v>6.2098769999999996</c:v>
                </c:pt>
                <c:pt idx="16">
                  <c:v>6.0383060000000004</c:v>
                </c:pt>
                <c:pt idx="17">
                  <c:v>5.7377219999999998</c:v>
                </c:pt>
                <c:pt idx="18">
                  <c:v>4.5452729999999999</c:v>
                </c:pt>
                <c:pt idx="19">
                  <c:v>3.6205059999999998</c:v>
                </c:pt>
                <c:pt idx="20">
                  <c:v>3.3744139999999998</c:v>
                </c:pt>
                <c:pt idx="22" formatCode="0.0">
                  <c:v>634.72844699999973</c:v>
                </c:pt>
              </c:numCache>
            </c:numRef>
          </c:yVal>
        </c:ser>
        <c:axId val="168825984"/>
        <c:axId val="168827904"/>
      </c:scatterChart>
      <c:catAx>
        <c:axId val="168825984"/>
        <c:scaling>
          <c:orientation val="minMax"/>
        </c:scaling>
        <c:axPos val="b"/>
        <c:numFmt formatCode="General" sourceLinked="0"/>
        <c:tickLblPos val="nextTo"/>
        <c:crossAx val="168827904"/>
        <c:crosses val="autoZero"/>
        <c:auto val="1"/>
        <c:lblAlgn val="ctr"/>
        <c:lblOffset val="100"/>
      </c:catAx>
      <c:valAx>
        <c:axId val="168827904"/>
        <c:scaling>
          <c:orientation val="minMax"/>
          <c:max val="125"/>
          <c:min val="0"/>
        </c:scaling>
        <c:delete val="1"/>
        <c:axPos val="l"/>
        <c:numFmt formatCode="0.00" sourceLinked="1"/>
        <c:tickLblPos val="none"/>
        <c:crossAx val="168825984"/>
        <c:crosses val="autoZero"/>
        <c:crossBetween val="between"/>
        <c:majorUnit val="20"/>
      </c:valAx>
    </c:plotArea>
    <c:legend>
      <c:legendPos val="t"/>
      <c:layout>
        <c:manualLayout>
          <c:xMode val="edge"/>
          <c:yMode val="edge"/>
          <c:x val="0.22010912396648497"/>
          <c:y val="3.7037037037037292E-2"/>
          <c:w val="0.61904467273180874"/>
          <c:h val="9.334317585301842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588" r="0.75000000000000588"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332019519519514E-2"/>
          <c:y val="0.13250347222222303"/>
          <c:w val="0.90816253753753651"/>
          <c:h val="0.53570590277777774"/>
        </c:manualLayout>
      </c:layout>
      <c:barChart>
        <c:barDir val="col"/>
        <c:grouping val="clustered"/>
        <c:ser>
          <c:idx val="2"/>
          <c:order val="2"/>
          <c:tx>
            <c:strRef>
              <c:f>'Ind 10B'!$AH$5:$AH$6</c:f>
              <c:strCache>
                <c:ptCount val="1"/>
                <c:pt idx="0">
                  <c:v>2015(*)</c:v>
                </c:pt>
              </c:strCache>
            </c:strRef>
          </c:tx>
          <c:spPr>
            <a:noFill/>
            <a:ln w="9525">
              <a:solidFill>
                <a:srgbClr val="254061"/>
              </a:solidFill>
            </a:ln>
            <a:effectLst/>
          </c:spPr>
          <c:dLbls>
            <c:spPr>
              <a:noFill/>
              <a:ln>
                <a:noFill/>
              </a:ln>
              <a:effectLst/>
            </c:spPr>
            <c:txPr>
              <a:bodyPr rot="0" vert="horz"/>
              <a:lstStyle/>
              <a:p>
                <a:pPr>
                  <a:defRPr>
                    <a:solidFill>
                      <a:srgbClr val="254061"/>
                    </a:solidFill>
                  </a:defRPr>
                </a:pPr>
                <a:endParaRPr lang="es-ES"/>
              </a:p>
            </c:txPr>
            <c:dLblPos val="ctr"/>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 10B'!$AE$7:$AE$28</c:f>
              <c:strCache>
                <c:ptCount val="22"/>
                <c:pt idx="0">
                  <c:v>España </c:v>
                </c:pt>
                <c:pt idx="1">
                  <c:v>Cuba</c:v>
                </c:pt>
                <c:pt idx="2">
                  <c:v>México</c:v>
                </c:pt>
                <c:pt idx="3">
                  <c:v>Uruguay</c:v>
                </c:pt>
                <c:pt idx="4">
                  <c:v>Panamá</c:v>
                </c:pt>
                <c:pt idx="5">
                  <c:v>Honduras</c:v>
                </c:pt>
                <c:pt idx="6">
                  <c:v>Perú </c:v>
                </c:pt>
                <c:pt idx="7">
                  <c:v>Bolivia </c:v>
                </c:pt>
                <c:pt idx="8">
                  <c:v>Argentina </c:v>
                </c:pt>
                <c:pt idx="9">
                  <c:v>Colombia</c:v>
                </c:pt>
                <c:pt idx="10">
                  <c:v>Guatemala</c:v>
                </c:pt>
                <c:pt idx="11">
                  <c:v>Ecuador</c:v>
                </c:pt>
                <c:pt idx="12">
                  <c:v>Chile</c:v>
                </c:pt>
                <c:pt idx="13">
                  <c:v>Nicaragua</c:v>
                </c:pt>
                <c:pt idx="14">
                  <c:v>El Salvador</c:v>
                </c:pt>
                <c:pt idx="15">
                  <c:v>R. Dominicana</c:v>
                </c:pt>
                <c:pt idx="16">
                  <c:v>Paraguay </c:v>
                </c:pt>
                <c:pt idx="17">
                  <c:v>Brasil</c:v>
                </c:pt>
                <c:pt idx="18">
                  <c:v>Portugal </c:v>
                </c:pt>
                <c:pt idx="19">
                  <c:v>Costa Rica</c:v>
                </c:pt>
                <c:pt idx="21">
                  <c:v>Iberoamérica</c:v>
                </c:pt>
              </c:strCache>
            </c:strRef>
          </c:cat>
          <c:val>
            <c:numRef>
              <c:f>'Ind 10B'!$AH$7:$AH$28</c:f>
              <c:numCache>
                <c:formatCode>0</c:formatCode>
                <c:ptCount val="22"/>
                <c:pt idx="0" formatCode="General">
                  <c:v>101</c:v>
                </c:pt>
                <c:pt idx="1">
                  <c:v>99.690884442921629</c:v>
                </c:pt>
                <c:pt idx="2">
                  <c:v>99.550079522806456</c:v>
                </c:pt>
                <c:pt idx="3">
                  <c:v>98.791696002131218</c:v>
                </c:pt>
                <c:pt idx="4">
                  <c:v>98.692669671261939</c:v>
                </c:pt>
                <c:pt idx="5">
                  <c:v>97.684345516167454</c:v>
                </c:pt>
                <c:pt idx="6">
                  <c:v>97.183975518863576</c:v>
                </c:pt>
                <c:pt idx="7">
                  <c:v>96.849544746423987</c:v>
                </c:pt>
                <c:pt idx="8">
                  <c:v>96.088738082306691</c:v>
                </c:pt>
                <c:pt idx="9">
                  <c:v>95.664205974634214</c:v>
                </c:pt>
                <c:pt idx="10">
                  <c:v>94.995259522340433</c:v>
                </c:pt>
                <c:pt idx="11">
                  <c:v>94.20256443701598</c:v>
                </c:pt>
                <c:pt idx="12">
                  <c:v>93.354814149081051</c:v>
                </c:pt>
                <c:pt idx="13">
                  <c:v>92.907115636198171</c:v>
                </c:pt>
                <c:pt idx="14">
                  <c:v>90.883384232552871</c:v>
                </c:pt>
                <c:pt idx="15">
                  <c:v>89.775319012569582</c:v>
                </c:pt>
                <c:pt idx="16">
                  <c:v>90.575379629979096</c:v>
                </c:pt>
                <c:pt idx="17">
                  <c:v>89.530693705563834</c:v>
                </c:pt>
                <c:pt idx="18">
                  <c:v>85.861564485895855</c:v>
                </c:pt>
                <c:pt idx="21">
                  <c:v>94.578152658964527</c:v>
                </c:pt>
              </c:numCache>
            </c:numRef>
          </c:val>
        </c:ser>
        <c:gapWidth val="22"/>
        <c:overlap val="90"/>
        <c:axId val="245449088"/>
        <c:axId val="245451008"/>
      </c:barChart>
      <c:scatterChart>
        <c:scatterStyle val="lineMarker"/>
        <c:ser>
          <c:idx val="0"/>
          <c:order val="0"/>
          <c:tx>
            <c:strRef>
              <c:f>'Ind 10B'!$AF$5:$AF$6</c:f>
              <c:strCache>
                <c:ptCount val="1"/>
                <c:pt idx="0">
                  <c:v>2010</c:v>
                </c:pt>
              </c:strCache>
            </c:strRef>
          </c:tx>
          <c:spPr>
            <a:ln w="25400" cap="rnd">
              <a:noFill/>
              <a:round/>
            </a:ln>
            <a:effectLst/>
          </c:spPr>
          <c:marker>
            <c:symbol val="dash"/>
            <c:size val="6"/>
            <c:spPr>
              <a:solidFill>
                <a:srgbClr val="FF0000"/>
              </a:solidFill>
              <a:ln w="3175">
                <a:solidFill>
                  <a:srgbClr val="FF0000"/>
                </a:solidFill>
              </a:ln>
              <a:effectLst/>
            </c:spPr>
          </c:marker>
          <c:dLbls>
            <c:spPr>
              <a:noFill/>
              <a:ln>
                <a:noFill/>
              </a:ln>
              <a:effectLst/>
            </c:spPr>
            <c:txPr>
              <a:bodyPr rot="0" vert="horz"/>
              <a:lstStyle/>
              <a:p>
                <a:pPr>
                  <a:defRPr>
                    <a:solidFill>
                      <a:srgbClr val="C00000"/>
                    </a:solidFill>
                  </a:defRPr>
                </a:pPr>
                <a:endParaRPr lang="es-ES"/>
              </a:p>
            </c:txPr>
            <c:dLblPos val="t"/>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'Ind 10B'!$AE$7:$AE$28</c:f>
              <c:strCache>
                <c:ptCount val="22"/>
                <c:pt idx="0">
                  <c:v>España </c:v>
                </c:pt>
                <c:pt idx="1">
                  <c:v>Cuba</c:v>
                </c:pt>
                <c:pt idx="2">
                  <c:v>México</c:v>
                </c:pt>
                <c:pt idx="3">
                  <c:v>Uruguay</c:v>
                </c:pt>
                <c:pt idx="4">
                  <c:v>Panamá</c:v>
                </c:pt>
                <c:pt idx="5">
                  <c:v>Honduras</c:v>
                </c:pt>
                <c:pt idx="6">
                  <c:v>Perú </c:v>
                </c:pt>
                <c:pt idx="7">
                  <c:v>Bolivia </c:v>
                </c:pt>
                <c:pt idx="8">
                  <c:v>Argentina </c:v>
                </c:pt>
                <c:pt idx="9">
                  <c:v>Colombia</c:v>
                </c:pt>
                <c:pt idx="10">
                  <c:v>Guatemala</c:v>
                </c:pt>
                <c:pt idx="11">
                  <c:v>Ecuador</c:v>
                </c:pt>
                <c:pt idx="12">
                  <c:v>Chile</c:v>
                </c:pt>
                <c:pt idx="13">
                  <c:v>Nicaragua</c:v>
                </c:pt>
                <c:pt idx="14">
                  <c:v>El Salvador</c:v>
                </c:pt>
                <c:pt idx="15">
                  <c:v>R. Dominicana</c:v>
                </c:pt>
                <c:pt idx="16">
                  <c:v>Paraguay </c:v>
                </c:pt>
                <c:pt idx="17">
                  <c:v>Brasil</c:v>
                </c:pt>
                <c:pt idx="18">
                  <c:v>Portugal </c:v>
                </c:pt>
                <c:pt idx="19">
                  <c:v>Costa Rica</c:v>
                </c:pt>
                <c:pt idx="21">
                  <c:v>Iberoamérica</c:v>
                </c:pt>
              </c:strCache>
            </c:strRef>
          </c:xVal>
          <c:yVal>
            <c:numRef>
              <c:f>'Ind 10B'!$AF$7:$AF$28</c:f>
              <c:numCache>
                <c:formatCode>0</c:formatCode>
                <c:ptCount val="22"/>
                <c:pt idx="0" formatCode="General">
                  <c:v>101</c:v>
                </c:pt>
                <c:pt idx="1">
                  <c:v>98.574112663546614</c:v>
                </c:pt>
                <c:pt idx="2">
                  <c:v>99.351275684889544</c:v>
                </c:pt>
                <c:pt idx="3">
                  <c:v>98.438782396177203</c:v>
                </c:pt>
                <c:pt idx="4">
                  <c:v>97.424378101901738</c:v>
                </c:pt>
                <c:pt idx="5">
                  <c:v>98.138823450601237</c:v>
                </c:pt>
                <c:pt idx="6">
                  <c:v>94.216923278319058</c:v>
                </c:pt>
                <c:pt idx="7">
                  <c:v>91.014952562331402</c:v>
                </c:pt>
                <c:pt idx="8">
                  <c:v>95.225881564801156</c:v>
                </c:pt>
                <c:pt idx="9">
                  <c:v>95.610145628007643</c:v>
                </c:pt>
                <c:pt idx="10">
                  <c:v>93.208614946803351</c:v>
                </c:pt>
                <c:pt idx="11">
                  <c:v>95.325381797359469</c:v>
                </c:pt>
                <c:pt idx="12">
                  <c:v>93.390964343144532</c:v>
                </c:pt>
                <c:pt idx="13">
                  <c:v>92.908215122188338</c:v>
                </c:pt>
                <c:pt idx="14">
                  <c:v>93.142142971715771</c:v>
                </c:pt>
                <c:pt idx="15">
                  <c:v>91.075424578017987</c:v>
                </c:pt>
                <c:pt idx="16">
                  <c:v>93.695737432617676</c:v>
                </c:pt>
                <c:pt idx="17">
                  <c:v>86.932688958186731</c:v>
                </c:pt>
                <c:pt idx="18">
                  <c:v>86.457485690642017</c:v>
                </c:pt>
                <c:pt idx="19">
                  <c:v>92.548040165146034</c:v>
                </c:pt>
                <c:pt idx="21">
                  <c:v>94.383998566819869</c:v>
                </c:pt>
              </c:numCache>
            </c:numRef>
          </c:yVal>
        </c:ser>
        <c:ser>
          <c:idx val="1"/>
          <c:order val="1"/>
          <c:tx>
            <c:strRef>
              <c:f>'Ind 10B'!$AG$5:$AG$6</c:f>
              <c:strCache>
                <c:ptCount val="1"/>
                <c:pt idx="0">
                  <c:v>2012</c:v>
                </c:pt>
              </c:strCache>
            </c:strRef>
          </c:tx>
          <c:spPr>
            <a:ln w="25400" cap="rnd">
              <a:noFill/>
              <a:round/>
            </a:ln>
            <a:effectLst/>
          </c:spPr>
          <c:marker>
            <c:symbol val="diamond"/>
            <c:size val="6"/>
            <c:spPr>
              <a:noFill/>
              <a:ln w="3175">
                <a:solidFill>
                  <a:srgbClr val="00B050"/>
                </a:solidFill>
              </a:ln>
              <a:effectLst/>
            </c:spPr>
          </c:marker>
          <c:xVal>
            <c:strRef>
              <c:f>'Ind 10B'!$AE$7:$AE$28</c:f>
              <c:strCache>
                <c:ptCount val="22"/>
                <c:pt idx="0">
                  <c:v>España </c:v>
                </c:pt>
                <c:pt idx="1">
                  <c:v>Cuba</c:v>
                </c:pt>
                <c:pt idx="2">
                  <c:v>México</c:v>
                </c:pt>
                <c:pt idx="3">
                  <c:v>Uruguay</c:v>
                </c:pt>
                <c:pt idx="4">
                  <c:v>Panamá</c:v>
                </c:pt>
                <c:pt idx="5">
                  <c:v>Honduras</c:v>
                </c:pt>
                <c:pt idx="6">
                  <c:v>Perú </c:v>
                </c:pt>
                <c:pt idx="7">
                  <c:v>Bolivia </c:v>
                </c:pt>
                <c:pt idx="8">
                  <c:v>Argentina </c:v>
                </c:pt>
                <c:pt idx="9">
                  <c:v>Colombia</c:v>
                </c:pt>
                <c:pt idx="10">
                  <c:v>Guatemala</c:v>
                </c:pt>
                <c:pt idx="11">
                  <c:v>Ecuador</c:v>
                </c:pt>
                <c:pt idx="12">
                  <c:v>Chile</c:v>
                </c:pt>
                <c:pt idx="13">
                  <c:v>Nicaragua</c:v>
                </c:pt>
                <c:pt idx="14">
                  <c:v>El Salvador</c:v>
                </c:pt>
                <c:pt idx="15">
                  <c:v>R. Dominicana</c:v>
                </c:pt>
                <c:pt idx="16">
                  <c:v>Paraguay </c:v>
                </c:pt>
                <c:pt idx="17">
                  <c:v>Brasil</c:v>
                </c:pt>
                <c:pt idx="18">
                  <c:v>Portugal </c:v>
                </c:pt>
                <c:pt idx="19">
                  <c:v>Costa Rica</c:v>
                </c:pt>
                <c:pt idx="21">
                  <c:v>Iberoamérica</c:v>
                </c:pt>
              </c:strCache>
            </c:strRef>
          </c:xVal>
          <c:yVal>
            <c:numRef>
              <c:f>'Ind 10B'!$AG$7:$AG$28</c:f>
              <c:numCache>
                <c:formatCode>0</c:formatCode>
                <c:ptCount val="22"/>
                <c:pt idx="0" formatCode="General">
                  <c:v>100</c:v>
                </c:pt>
                <c:pt idx="1">
                  <c:v>99.683847898133621</c:v>
                </c:pt>
                <c:pt idx="2">
                  <c:v>99.332932984242333</c:v>
                </c:pt>
                <c:pt idx="3">
                  <c:v>98.652930350807239</c:v>
                </c:pt>
                <c:pt idx="4">
                  <c:v>96.859834832704266</c:v>
                </c:pt>
                <c:pt idx="5">
                  <c:v>98.231433581048435</c:v>
                </c:pt>
                <c:pt idx="6">
                  <c:v>96.989802255330972</c:v>
                </c:pt>
                <c:pt idx="7">
                  <c:v>93.273022599472213</c:v>
                </c:pt>
                <c:pt idx="8">
                  <c:v>96.799758594350948</c:v>
                </c:pt>
                <c:pt idx="9">
                  <c:v>95.006710674080367</c:v>
                </c:pt>
                <c:pt idx="10">
                  <c:v>93.478982587269243</c:v>
                </c:pt>
                <c:pt idx="11">
                  <c:v>91.745078645391132</c:v>
                </c:pt>
                <c:pt idx="12">
                  <c:v>94.133078850416524</c:v>
                </c:pt>
                <c:pt idx="13">
                  <c:v>93.772893772893767</c:v>
                </c:pt>
                <c:pt idx="14">
                  <c:v>91.337964732215966</c:v>
                </c:pt>
                <c:pt idx="15">
                  <c:v>90.883591184675083</c:v>
                </c:pt>
                <c:pt idx="16">
                  <c:v>92.598463744230813</c:v>
                </c:pt>
                <c:pt idx="17">
                  <c:v>88.657114956073528</c:v>
                </c:pt>
                <c:pt idx="18">
                  <c:v>82.587509530740974</c:v>
                </c:pt>
                <c:pt idx="19">
                  <c:v>93.618418511221847</c:v>
                </c:pt>
                <c:pt idx="21">
                  <c:v>94.442849058485692</c:v>
                </c:pt>
              </c:numCache>
            </c:numRef>
          </c:yVal>
        </c:ser>
        <c:axId val="245449088"/>
        <c:axId val="245451008"/>
      </c:scatterChart>
      <c:catAx>
        <c:axId val="245449088"/>
        <c:scaling>
          <c:orientation val="minMax"/>
        </c:scaling>
        <c:axPos val="b"/>
        <c:numFmt formatCode="General" sourceLinked="1"/>
        <c:tickLblPos val="nextTo"/>
        <c:spPr>
          <a:noFill/>
          <a:ln w="6350" cap="flat" cmpd="sng" algn="ctr">
            <a:solidFill>
              <a:srgbClr val="BFBFBF"/>
            </a:solidFill>
            <a:round/>
          </a:ln>
          <a:effectLst/>
        </c:spPr>
        <c:txPr>
          <a:bodyPr rot="-60000000" vert="horz"/>
          <a:lstStyle/>
          <a:p>
            <a:pPr>
              <a:defRPr/>
            </a:pPr>
            <a:endParaRPr lang="es-ES"/>
          </a:p>
        </c:txPr>
        <c:crossAx val="245451008"/>
        <c:crossesAt val="0"/>
        <c:auto val="1"/>
        <c:lblAlgn val="ctr"/>
        <c:lblOffset val="100"/>
      </c:catAx>
      <c:valAx>
        <c:axId val="245451008"/>
        <c:scaling>
          <c:orientation val="minMax"/>
        </c:scaling>
        <c:delete val="1"/>
        <c:axPos val="l"/>
        <c:numFmt formatCode="General" sourceLinked="1"/>
        <c:majorTickMark val="none"/>
        <c:tickLblPos val="none"/>
        <c:crossAx val="245449088"/>
        <c:crossesAt val="1"/>
        <c:crossBetween val="between"/>
      </c:valAx>
      <c:spPr>
        <a:noFill/>
        <a:ln>
          <a:noFill/>
        </a:ln>
        <a:effectLst/>
      </c:spPr>
    </c:plotArea>
    <c:legend>
      <c:legendPos val="t"/>
      <c:layout>
        <c:manualLayout>
          <c:xMode val="edge"/>
          <c:yMode val="edge"/>
          <c:x val="0.26213888888888887"/>
          <c:y val="2.6458333333333341E-2"/>
          <c:w val="0.43574074074074082"/>
          <c:h val="7.2908333333333533E-2"/>
        </c:manualLayout>
      </c:layout>
      <c:spPr>
        <a:noFill/>
        <a:ln>
          <a:noFill/>
        </a:ln>
        <a:effectLst/>
      </c:spPr>
      <c:txPr>
        <a:bodyPr rot="0" vert="horz"/>
        <a:lstStyle/>
        <a:p>
          <a:pPr>
            <a:defRPr sz="900"/>
          </a:pPr>
          <a:endParaRPr lang="es-ES"/>
        </a:p>
      </c:txPr>
    </c:legend>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366" l="0.70000000000000062" r="0.70000000000000062" t="0.750000000000003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332019519519514E-2"/>
          <c:y val="0.20746865079365101"/>
          <c:w val="0.90816253753753651"/>
          <c:h val="0.46435321436287436"/>
        </c:manualLayout>
      </c:layout>
      <c:barChart>
        <c:barDir val="col"/>
        <c:grouping val="clustered"/>
        <c:ser>
          <c:idx val="2"/>
          <c:order val="2"/>
          <c:tx>
            <c:strRef>
              <c:f>'Ind 11A'!$AK$7:$AK$9</c:f>
              <c:strCache>
                <c:ptCount val="1"/>
                <c:pt idx="0">
                  <c:v>2015 (*)</c:v>
                </c:pt>
              </c:strCache>
            </c:strRef>
          </c:tx>
          <c:spPr>
            <a:noFill/>
            <a:ln w="9525">
              <a:solidFill>
                <a:srgbClr val="254061"/>
              </a:solidFill>
            </a:ln>
            <a:effectLst/>
          </c:spPr>
          <c:dLbls>
            <c:dLbl>
              <c:idx val="0"/>
              <c:layout>
                <c:manualLayout>
                  <c:x val="-2.3487163927268452E-3"/>
                  <c:y val="-3.7766465182244441E-2"/>
                </c:manualLayout>
              </c:layout>
              <c:dLblPos val="outEnd"/>
              <c:showVal val="1"/>
              <c:extLst>
                <c:ext xmlns:c15="http://schemas.microsoft.com/office/drawing/2012/chart" uri="{CE6537A1-D6FC-4f65-9D91-7224C49458BB}">
                  <c15:layout/>
                </c:ext>
              </c:extLst>
            </c:dLbl>
            <c:spPr>
              <a:noFill/>
              <a:ln>
                <a:noFill/>
              </a:ln>
              <a:effectLst/>
            </c:spPr>
            <c:txPr>
              <a:bodyPr rot="0" vert="horz"/>
              <a:lstStyle/>
              <a:p>
                <a:pPr>
                  <a:defRPr>
                    <a:solidFill>
                      <a:srgbClr val="254061"/>
                    </a:solidFill>
                  </a:defRPr>
                </a:pPr>
                <a:endParaRPr lang="es-ES"/>
              </a:p>
            </c:txPr>
            <c:dLblPos val="outEnd"/>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 11A'!$AH$10:$AH$30</c:f>
              <c:strCache>
                <c:ptCount val="21"/>
                <c:pt idx="0">
                  <c:v>Cuba</c:v>
                </c:pt>
                <c:pt idx="1">
                  <c:v>España </c:v>
                </c:pt>
                <c:pt idx="2">
                  <c:v>Argentina </c:v>
                </c:pt>
                <c:pt idx="3">
                  <c:v>México</c:v>
                </c:pt>
                <c:pt idx="4">
                  <c:v>Portugal </c:v>
                </c:pt>
                <c:pt idx="5">
                  <c:v>Ecuador</c:v>
                </c:pt>
                <c:pt idx="6">
                  <c:v>Perú </c:v>
                </c:pt>
                <c:pt idx="7">
                  <c:v>Chile</c:v>
                </c:pt>
                <c:pt idx="8">
                  <c:v>Brasil</c:v>
                </c:pt>
                <c:pt idx="9">
                  <c:v>Uruguay</c:v>
                </c:pt>
                <c:pt idx="10">
                  <c:v>Panamá</c:v>
                </c:pt>
                <c:pt idx="11">
                  <c:v>Colombia</c:v>
                </c:pt>
                <c:pt idx="12">
                  <c:v>Costa Rica</c:v>
                </c:pt>
                <c:pt idx="13">
                  <c:v>El Salvador</c:v>
                </c:pt>
                <c:pt idx="14">
                  <c:v>R. Dominicana</c:v>
                </c:pt>
                <c:pt idx="15">
                  <c:v>Paraguay </c:v>
                </c:pt>
                <c:pt idx="16">
                  <c:v>Nicaragua</c:v>
                </c:pt>
                <c:pt idx="17">
                  <c:v>Guatemala</c:v>
                </c:pt>
                <c:pt idx="18">
                  <c:v>Honduras</c:v>
                </c:pt>
                <c:pt idx="20">
                  <c:v>Iberoamérica</c:v>
                </c:pt>
              </c:strCache>
            </c:strRef>
          </c:cat>
          <c:val>
            <c:numRef>
              <c:f>'Ind 11A'!$AK$10:$AK$30</c:f>
              <c:numCache>
                <c:formatCode>0</c:formatCode>
                <c:ptCount val="21"/>
                <c:pt idx="0">
                  <c:v>94</c:v>
                </c:pt>
                <c:pt idx="1">
                  <c:v>91.67322061291263</c:v>
                </c:pt>
                <c:pt idx="2">
                  <c:v>89.684579505729317</c:v>
                </c:pt>
                <c:pt idx="3">
                  <c:v>87.6</c:v>
                </c:pt>
                <c:pt idx="4">
                  <c:v>86.036937249357564</c:v>
                </c:pt>
                <c:pt idx="5">
                  <c:v>81.791796853546629</c:v>
                </c:pt>
                <c:pt idx="6">
                  <c:v>82.371596092935533</c:v>
                </c:pt>
                <c:pt idx="7">
                  <c:v>81.092944278659189</c:v>
                </c:pt>
                <c:pt idx="8">
                  <c:v>76.809049407734051</c:v>
                </c:pt>
                <c:pt idx="9">
                  <c:v>76.2</c:v>
                </c:pt>
                <c:pt idx="10">
                  <c:v>72.58769955409818</c:v>
                </c:pt>
                <c:pt idx="11">
                  <c:v>71.86912338153158</c:v>
                </c:pt>
                <c:pt idx="12">
                  <c:v>70.29505092827965</c:v>
                </c:pt>
                <c:pt idx="13">
                  <c:v>63.699465107600453</c:v>
                </c:pt>
                <c:pt idx="14">
                  <c:v>61.119384030643751</c:v>
                </c:pt>
                <c:pt idx="15">
                  <c:v>59</c:v>
                </c:pt>
                <c:pt idx="16">
                  <c:v>51.237414727958175</c:v>
                </c:pt>
                <c:pt idx="17">
                  <c:v>45.309915893263856</c:v>
                </c:pt>
                <c:pt idx="18">
                  <c:v>41.692820586941828</c:v>
                </c:pt>
                <c:pt idx="20">
                  <c:v>71.742888078383046</c:v>
                </c:pt>
              </c:numCache>
            </c:numRef>
          </c:val>
        </c:ser>
        <c:gapWidth val="22"/>
        <c:overlap val="90"/>
        <c:axId val="245551872"/>
        <c:axId val="245553792"/>
      </c:barChart>
      <c:scatterChart>
        <c:scatterStyle val="lineMarker"/>
        <c:ser>
          <c:idx val="0"/>
          <c:order val="0"/>
          <c:tx>
            <c:strRef>
              <c:f>'Ind 11A'!$AI$7:$AI$9</c:f>
              <c:strCache>
                <c:ptCount val="1"/>
                <c:pt idx="0">
                  <c:v>2010</c:v>
                </c:pt>
              </c:strCache>
            </c:strRef>
          </c:tx>
          <c:spPr>
            <a:ln w="25400" cap="rnd">
              <a:noFill/>
              <a:round/>
            </a:ln>
            <a:effectLst/>
          </c:spPr>
          <c:marker>
            <c:symbol val="dash"/>
            <c:size val="6"/>
            <c:spPr>
              <a:solidFill>
                <a:srgbClr val="FF0000"/>
              </a:solidFill>
              <a:ln w="3175">
                <a:solidFill>
                  <a:srgbClr val="FF0000"/>
                </a:solidFill>
              </a:ln>
              <a:effectLst/>
            </c:spPr>
          </c:marker>
          <c:dLbls>
            <c:dLbl>
              <c:idx val="6"/>
              <c:layout>
                <c:manualLayout>
                  <c:x val="-3.3256715949231686E-2"/>
                  <c:y val="3.2831812699498558E-2"/>
                </c:manualLayout>
              </c:layout>
              <c:dLblPos val="r"/>
              <c:showVal val="1"/>
              <c:extLst>
                <c:ext xmlns:c15="http://schemas.microsoft.com/office/drawing/2012/chart" uri="{CE6537A1-D6FC-4f65-9D91-7224C49458BB}">
                  <c15:layout/>
                </c:ext>
              </c:extLst>
            </c:dLbl>
            <c:dLbl>
              <c:idx val="15"/>
              <c:layout>
                <c:manualLayout>
                  <c:x val="-3.0908330681507192E-2"/>
                  <c:y val="5.5571939158755093E-2"/>
                </c:manualLayout>
              </c:layout>
              <c:dLblPos val="r"/>
              <c:showVal val="1"/>
              <c:extLst>
                <c:ext xmlns:c15="http://schemas.microsoft.com/office/drawing/2012/chart" uri="{CE6537A1-D6FC-4f65-9D91-7224C49458BB}">
                  <c15:layout/>
                </c:ext>
              </c:extLst>
            </c:dLbl>
            <c:dLbl>
              <c:idx val="16"/>
              <c:layout>
                <c:manualLayout>
                  <c:x val="-3.0908077817224013E-2"/>
                  <c:y val="2.8289226129244012E-2"/>
                </c:manualLayout>
              </c:layout>
              <c:dLblPos val="r"/>
              <c:showVal val="1"/>
              <c:extLst>
                <c:ext xmlns:c15="http://schemas.microsoft.com/office/drawing/2012/chart" uri="{CE6537A1-D6FC-4f65-9D91-7224C49458BB}">
                  <c15:layout/>
                </c:ext>
              </c:extLst>
            </c:dLbl>
            <c:dLbl>
              <c:idx val="18"/>
              <c:layout>
                <c:manualLayout>
                  <c:x val="-3.3256715949231686E-2"/>
                  <c:y val="3.2831812699498558E-2"/>
                </c:manualLayout>
              </c:layout>
              <c:dLblPos val="r"/>
              <c:showVal val="1"/>
              <c:extLst>
                <c:ext xmlns:c15="http://schemas.microsoft.com/office/drawing/2012/chart" uri="{CE6537A1-D6FC-4f65-9D91-7224C49458BB}">
                  <c15:layout/>
                </c:ext>
              </c:extLst>
            </c:dLbl>
            <c:spPr>
              <a:noFill/>
              <a:ln>
                <a:noFill/>
              </a:ln>
              <a:effectLst/>
            </c:spPr>
            <c:txPr>
              <a:bodyPr rot="0" vert="horz"/>
              <a:lstStyle/>
              <a:p>
                <a:pPr>
                  <a:defRPr>
                    <a:solidFill>
                      <a:srgbClr val="C00000"/>
                    </a:solidFill>
                  </a:defRPr>
                </a:pPr>
                <a:endParaRPr lang="es-ES"/>
              </a:p>
            </c:txPr>
            <c:dLblPos val="b"/>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'Ind 11A'!$AH$10:$AH$30</c:f>
              <c:strCache>
                <c:ptCount val="21"/>
                <c:pt idx="0">
                  <c:v>Cuba</c:v>
                </c:pt>
                <c:pt idx="1">
                  <c:v>España </c:v>
                </c:pt>
                <c:pt idx="2">
                  <c:v>Argentina </c:v>
                </c:pt>
                <c:pt idx="3">
                  <c:v>México</c:v>
                </c:pt>
                <c:pt idx="4">
                  <c:v>Portugal </c:v>
                </c:pt>
                <c:pt idx="5">
                  <c:v>Ecuador</c:v>
                </c:pt>
                <c:pt idx="6">
                  <c:v>Perú </c:v>
                </c:pt>
                <c:pt idx="7">
                  <c:v>Chile</c:v>
                </c:pt>
                <c:pt idx="8">
                  <c:v>Brasil</c:v>
                </c:pt>
                <c:pt idx="9">
                  <c:v>Uruguay</c:v>
                </c:pt>
                <c:pt idx="10">
                  <c:v>Panamá</c:v>
                </c:pt>
                <c:pt idx="11">
                  <c:v>Colombia</c:v>
                </c:pt>
                <c:pt idx="12">
                  <c:v>Costa Rica</c:v>
                </c:pt>
                <c:pt idx="13">
                  <c:v>El Salvador</c:v>
                </c:pt>
                <c:pt idx="14">
                  <c:v>R. Dominicana</c:v>
                </c:pt>
                <c:pt idx="15">
                  <c:v>Paraguay </c:v>
                </c:pt>
                <c:pt idx="16">
                  <c:v>Nicaragua</c:v>
                </c:pt>
                <c:pt idx="17">
                  <c:v>Guatemala</c:v>
                </c:pt>
                <c:pt idx="18">
                  <c:v>Honduras</c:v>
                </c:pt>
                <c:pt idx="20">
                  <c:v>Iberoamérica</c:v>
                </c:pt>
              </c:strCache>
            </c:strRef>
          </c:xVal>
          <c:yVal>
            <c:numRef>
              <c:f>'Ind 11A'!$AI$10:$AI$30</c:f>
              <c:numCache>
                <c:formatCode>0</c:formatCode>
                <c:ptCount val="21"/>
                <c:pt idx="0">
                  <c:v>99.052730764184588</c:v>
                </c:pt>
                <c:pt idx="1">
                  <c:v>93.275029752492387</c:v>
                </c:pt>
                <c:pt idx="2">
                  <c:v>85</c:v>
                </c:pt>
                <c:pt idx="3">
                  <c:v>84.557590991069958</c:v>
                </c:pt>
                <c:pt idx="4">
                  <c:v>87.00282672251511</c:v>
                </c:pt>
                <c:pt idx="5">
                  <c:v>72.475397322360777</c:v>
                </c:pt>
                <c:pt idx="6">
                  <c:v>79.913532739362495</c:v>
                </c:pt>
                <c:pt idx="7">
                  <c:v>81.178116491820845</c:v>
                </c:pt>
                <c:pt idx="8">
                  <c:v>0</c:v>
                </c:pt>
                <c:pt idx="9">
                  <c:v>73.400000000000006</c:v>
                </c:pt>
                <c:pt idx="10">
                  <c:v>0</c:v>
                </c:pt>
                <c:pt idx="11">
                  <c:v>70.811033811110462</c:v>
                </c:pt>
                <c:pt idx="12">
                  <c:v>69.609442393468484</c:v>
                </c:pt>
                <c:pt idx="13">
                  <c:v>59.761549254222103</c:v>
                </c:pt>
                <c:pt idx="14">
                  <c:v>58.896066929839485</c:v>
                </c:pt>
                <c:pt idx="15">
                  <c:v>60.139427203003159</c:v>
                </c:pt>
                <c:pt idx="16">
                  <c:v>41.02413752152485</c:v>
                </c:pt>
                <c:pt idx="17">
                  <c:v>42.94441157356664</c:v>
                </c:pt>
                <c:pt idx="18">
                  <c:v>41.500869616792933</c:v>
                </c:pt>
                <c:pt idx="20">
                  <c:v>70.62012724043143</c:v>
                </c:pt>
              </c:numCache>
            </c:numRef>
          </c:yVal>
        </c:ser>
        <c:ser>
          <c:idx val="1"/>
          <c:order val="1"/>
          <c:tx>
            <c:strRef>
              <c:f>'Ind 11A'!$AJ$7:$AJ$9</c:f>
              <c:strCache>
                <c:ptCount val="1"/>
                <c:pt idx="0">
                  <c:v>2012</c:v>
                </c:pt>
              </c:strCache>
            </c:strRef>
          </c:tx>
          <c:spPr>
            <a:ln w="25400" cap="rnd">
              <a:noFill/>
              <a:round/>
            </a:ln>
            <a:effectLst/>
          </c:spPr>
          <c:marker>
            <c:symbol val="diamond"/>
            <c:size val="7"/>
            <c:spPr>
              <a:noFill/>
              <a:ln w="6350">
                <a:solidFill>
                  <a:srgbClr val="00B050"/>
                </a:solidFill>
              </a:ln>
              <a:effectLst/>
            </c:spPr>
          </c:marker>
          <c:xVal>
            <c:strRef>
              <c:f>'Ind 11A'!$AH$10:$AH$30</c:f>
              <c:strCache>
                <c:ptCount val="21"/>
                <c:pt idx="0">
                  <c:v>Cuba</c:v>
                </c:pt>
                <c:pt idx="1">
                  <c:v>España </c:v>
                </c:pt>
                <c:pt idx="2">
                  <c:v>Argentina </c:v>
                </c:pt>
                <c:pt idx="3">
                  <c:v>México</c:v>
                </c:pt>
                <c:pt idx="4">
                  <c:v>Portugal </c:v>
                </c:pt>
                <c:pt idx="5">
                  <c:v>Ecuador</c:v>
                </c:pt>
                <c:pt idx="6">
                  <c:v>Perú </c:v>
                </c:pt>
                <c:pt idx="7">
                  <c:v>Chile</c:v>
                </c:pt>
                <c:pt idx="8">
                  <c:v>Brasil</c:v>
                </c:pt>
                <c:pt idx="9">
                  <c:v>Uruguay</c:v>
                </c:pt>
                <c:pt idx="10">
                  <c:v>Panamá</c:v>
                </c:pt>
                <c:pt idx="11">
                  <c:v>Colombia</c:v>
                </c:pt>
                <c:pt idx="12">
                  <c:v>Costa Rica</c:v>
                </c:pt>
                <c:pt idx="13">
                  <c:v>El Salvador</c:v>
                </c:pt>
                <c:pt idx="14">
                  <c:v>R. Dominicana</c:v>
                </c:pt>
                <c:pt idx="15">
                  <c:v>Paraguay </c:v>
                </c:pt>
                <c:pt idx="16">
                  <c:v>Nicaragua</c:v>
                </c:pt>
                <c:pt idx="17">
                  <c:v>Guatemala</c:v>
                </c:pt>
                <c:pt idx="18">
                  <c:v>Honduras</c:v>
                </c:pt>
                <c:pt idx="20">
                  <c:v>Iberoamérica</c:v>
                </c:pt>
              </c:strCache>
            </c:strRef>
          </c:xVal>
          <c:yVal>
            <c:numRef>
              <c:f>'Ind 11A'!$AJ$10:$AJ$30</c:f>
              <c:numCache>
                <c:formatCode>0</c:formatCode>
                <c:ptCount val="21"/>
                <c:pt idx="0">
                  <c:v>99.997171705744265</c:v>
                </c:pt>
                <c:pt idx="1">
                  <c:v>91.909541587141248</c:v>
                </c:pt>
                <c:pt idx="2">
                  <c:v>87.155473075189533</c:v>
                </c:pt>
                <c:pt idx="3">
                  <c:v>80.92993094874231</c:v>
                </c:pt>
                <c:pt idx="4">
                  <c:v>89.535593210249516</c:v>
                </c:pt>
                <c:pt idx="5">
                  <c:v>81.791796853546629</c:v>
                </c:pt>
                <c:pt idx="6">
                  <c:v>81.807983029790705</c:v>
                </c:pt>
                <c:pt idx="7">
                  <c:v>79.4608005939008</c:v>
                </c:pt>
                <c:pt idx="8">
                  <c:v>73.62781988981979</c:v>
                </c:pt>
                <c:pt idx="9">
                  <c:v>73.8</c:v>
                </c:pt>
                <c:pt idx="10">
                  <c:v>0</c:v>
                </c:pt>
                <c:pt idx="11">
                  <c:v>71.475604644602484</c:v>
                </c:pt>
                <c:pt idx="12">
                  <c:v>70.927321699105789</c:v>
                </c:pt>
                <c:pt idx="13">
                  <c:v>63.699465107600453</c:v>
                </c:pt>
                <c:pt idx="14">
                  <c:v>60.776131222640537</c:v>
                </c:pt>
                <c:pt idx="15">
                  <c:v>58.858221018683174</c:v>
                </c:pt>
                <c:pt idx="16">
                  <c:v>51.237414727958175</c:v>
                </c:pt>
                <c:pt idx="17">
                  <c:v>43.226386339329522</c:v>
                </c:pt>
                <c:pt idx="18">
                  <c:v>43.378386814306658</c:v>
                </c:pt>
                <c:pt idx="20">
                  <c:v>71.865318910383607</c:v>
                </c:pt>
              </c:numCache>
            </c:numRef>
          </c:yVal>
        </c:ser>
        <c:axId val="245551872"/>
        <c:axId val="245553792"/>
      </c:scatterChart>
      <c:catAx>
        <c:axId val="245551872"/>
        <c:scaling>
          <c:orientation val="minMax"/>
        </c:scaling>
        <c:axPos val="b"/>
        <c:numFmt formatCode="General" sourceLinked="1"/>
        <c:tickLblPos val="nextTo"/>
        <c:spPr>
          <a:noFill/>
          <a:ln w="6350" cap="flat" cmpd="sng" algn="ctr">
            <a:solidFill>
              <a:srgbClr val="BFBFBF"/>
            </a:solidFill>
            <a:round/>
          </a:ln>
          <a:effectLst/>
        </c:spPr>
        <c:txPr>
          <a:bodyPr rot="-60000000" vert="horz"/>
          <a:lstStyle/>
          <a:p>
            <a:pPr>
              <a:defRPr/>
            </a:pPr>
            <a:endParaRPr lang="es-ES"/>
          </a:p>
        </c:txPr>
        <c:crossAx val="245553792"/>
        <c:crossesAt val="0"/>
        <c:auto val="1"/>
        <c:lblAlgn val="ctr"/>
        <c:lblOffset val="100"/>
      </c:catAx>
      <c:valAx>
        <c:axId val="245553792"/>
        <c:scaling>
          <c:orientation val="minMax"/>
          <c:max val="100"/>
          <c:min val="30"/>
        </c:scaling>
        <c:delete val="1"/>
        <c:axPos val="l"/>
        <c:numFmt formatCode="0" sourceLinked="1"/>
        <c:tickLblPos val="none"/>
        <c:crossAx val="245551872"/>
        <c:crossesAt val="1"/>
        <c:crossBetween val="between"/>
      </c:valAx>
      <c:spPr>
        <a:noFill/>
        <a:ln>
          <a:noFill/>
        </a:ln>
        <a:effectLst/>
      </c:spPr>
    </c:plotArea>
    <c:legend>
      <c:legendPos val="t"/>
      <c:layout>
        <c:manualLayout>
          <c:xMode val="edge"/>
          <c:yMode val="edge"/>
          <c:x val="0.17030851063829797"/>
          <c:y val="4.0317460317460523E-2"/>
          <c:w val="0.62185323089046562"/>
          <c:h val="0.10163531746031702"/>
        </c:manualLayout>
      </c:layout>
      <c:spPr>
        <a:noFill/>
        <a:ln>
          <a:noFill/>
        </a:ln>
        <a:effectLst/>
      </c:spPr>
      <c:txPr>
        <a:bodyPr rot="0" vert="horz"/>
        <a:lstStyle/>
        <a:p>
          <a:pPr>
            <a:defRPr sz="900"/>
          </a:pPr>
          <a:endParaRPr lang="es-ES"/>
        </a:p>
      </c:txPr>
    </c:legend>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366" l="0.70000000000000062" r="0.70000000000000062" t="0.750000000000003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627399307347311E-2"/>
          <c:y val="0.12765909163907388"/>
          <c:w val="0.90816253753753651"/>
          <c:h val="0.48719583333333333"/>
        </c:manualLayout>
      </c:layout>
      <c:barChart>
        <c:barDir val="col"/>
        <c:grouping val="clustered"/>
        <c:ser>
          <c:idx val="2"/>
          <c:order val="2"/>
          <c:tx>
            <c:strRef>
              <c:f>'Ind 11B'!$AK$5:$AK$6</c:f>
              <c:strCache>
                <c:ptCount val="1"/>
                <c:pt idx="0">
                  <c:v>2015 (*)</c:v>
                </c:pt>
              </c:strCache>
            </c:strRef>
          </c:tx>
          <c:spPr>
            <a:noFill/>
            <a:ln w="9525">
              <a:solidFill>
                <a:srgbClr val="254061"/>
              </a:solidFill>
            </a:ln>
            <a:effectLst/>
          </c:spPr>
          <c:dLbls>
            <c:dLbl>
              <c:idx val="9"/>
              <c:layout>
                <c:manualLayout>
                  <c:x val="0"/>
                  <c:y val="-2.6947238579958559E-2"/>
                </c:manualLayout>
              </c:layout>
              <c:dLblPos val="outEnd"/>
              <c:showVal val="1"/>
              <c:extLst>
                <c:ext xmlns:c15="http://schemas.microsoft.com/office/drawing/2012/chart" uri="{CE6537A1-D6FC-4f65-9D91-7224C49458BB}">
                  <c15:layout/>
                </c:ext>
              </c:extLst>
            </c:dLbl>
            <c:dLbl>
              <c:idx val="11"/>
              <c:layout>
                <c:manualLayout>
                  <c:x val="1.1740326895073623E-2"/>
                  <c:y val="0"/>
                </c:manualLayout>
              </c:layout>
              <c:dLblPos val="outEnd"/>
              <c:showVal val="1"/>
              <c:extLst>
                <c:ext xmlns:c15="http://schemas.microsoft.com/office/drawing/2012/chart" uri="{CE6537A1-D6FC-4f65-9D91-7224C49458BB}">
                  <c15:layout/>
                </c:ext>
              </c:extLst>
            </c:dLbl>
            <c:dLbl>
              <c:idx val="12"/>
              <c:layout>
                <c:manualLayout>
                  <c:x val="0"/>
                  <c:y val="1.7964825719972398E-2"/>
                </c:manualLayout>
              </c:layout>
              <c:dLblPos val="outEnd"/>
              <c:showVal val="1"/>
              <c:extLst>
                <c:ext xmlns:c15="http://schemas.microsoft.com/office/drawing/2012/chart" uri="{CE6537A1-D6FC-4f65-9D91-7224C49458BB}">
                  <c15:layout/>
                </c:ext>
              </c:extLst>
            </c:dLbl>
            <c:spPr>
              <a:noFill/>
              <a:ln>
                <a:noFill/>
              </a:ln>
              <a:effectLst/>
            </c:spPr>
            <c:txPr>
              <a:bodyPr rot="0" vert="horz"/>
              <a:lstStyle/>
              <a:p>
                <a:pPr>
                  <a:defRPr>
                    <a:solidFill>
                      <a:srgbClr val="254061"/>
                    </a:solidFill>
                  </a:defRPr>
                </a:pPr>
                <a:endParaRPr lang="es-ES"/>
              </a:p>
            </c:txPr>
            <c:dLblPos val="outEnd"/>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 11B'!$AH$7:$AH$28</c:f>
              <c:strCache>
                <c:ptCount val="22"/>
                <c:pt idx="0">
                  <c:v>Perú </c:v>
                </c:pt>
                <c:pt idx="1">
                  <c:v>Cuba</c:v>
                </c:pt>
                <c:pt idx="2">
                  <c:v>España </c:v>
                </c:pt>
                <c:pt idx="3">
                  <c:v>México</c:v>
                </c:pt>
                <c:pt idx="4">
                  <c:v>Chile</c:v>
                </c:pt>
                <c:pt idx="5">
                  <c:v>Colombia</c:v>
                </c:pt>
                <c:pt idx="6">
                  <c:v>El Salvador</c:v>
                </c:pt>
                <c:pt idx="7">
                  <c:v>Bolivia </c:v>
                </c:pt>
                <c:pt idx="8">
                  <c:v>Ecuador</c:v>
                </c:pt>
                <c:pt idx="9">
                  <c:v>Paraguay </c:v>
                </c:pt>
                <c:pt idx="10">
                  <c:v>Brasil</c:v>
                </c:pt>
                <c:pt idx="11">
                  <c:v>R. Dominicana</c:v>
                </c:pt>
                <c:pt idx="12">
                  <c:v>Honduras</c:v>
                </c:pt>
                <c:pt idx="13">
                  <c:v>Nicaragua</c:v>
                </c:pt>
                <c:pt idx="14">
                  <c:v>Panamá</c:v>
                </c:pt>
                <c:pt idx="15">
                  <c:v>Portugal </c:v>
                </c:pt>
                <c:pt idx="16">
                  <c:v>Costa Rica</c:v>
                </c:pt>
                <c:pt idx="17">
                  <c:v>Guatemala</c:v>
                </c:pt>
                <c:pt idx="18">
                  <c:v>Uruguay</c:v>
                </c:pt>
                <c:pt idx="19">
                  <c:v>Argentina </c:v>
                </c:pt>
                <c:pt idx="21">
                  <c:v>Iberoamérica</c:v>
                </c:pt>
              </c:strCache>
            </c:strRef>
          </c:cat>
          <c:val>
            <c:numRef>
              <c:f>'Ind 11B'!$AK$7:$AK$28</c:f>
              <c:numCache>
                <c:formatCode>0</c:formatCode>
                <c:ptCount val="22"/>
                <c:pt idx="0">
                  <c:v>103.15244447690542</c:v>
                </c:pt>
                <c:pt idx="1">
                  <c:v>98.836299417790769</c:v>
                </c:pt>
                <c:pt idx="2">
                  <c:v>99</c:v>
                </c:pt>
                <c:pt idx="3">
                  <c:v>95.807493533847293</c:v>
                </c:pt>
                <c:pt idx="4">
                  <c:v>93.455941870752781</c:v>
                </c:pt>
                <c:pt idx="5">
                  <c:v>92.64148099385072</c:v>
                </c:pt>
                <c:pt idx="6">
                  <c:v>92.164063262283008</c:v>
                </c:pt>
                <c:pt idx="7">
                  <c:v>91.424623941572108</c:v>
                </c:pt>
                <c:pt idx="8">
                  <c:v>88.716092503520429</c:v>
                </c:pt>
                <c:pt idx="9">
                  <c:v>85.761688517160039</c:v>
                </c:pt>
                <c:pt idx="10">
                  <c:v>85.127122704844169</c:v>
                </c:pt>
                <c:pt idx="11">
                  <c:v>84.467572552414651</c:v>
                </c:pt>
                <c:pt idx="12">
                  <c:v>82.993443723823489</c:v>
                </c:pt>
                <c:pt idx="13">
                  <c:v>81.790766468306501</c:v>
                </c:pt>
                <c:pt idx="14">
                  <c:v>80.309234679469071</c:v>
                </c:pt>
                <c:pt idx="15">
                  <c:v>79.759543131950707</c:v>
                </c:pt>
                <c:pt idx="16">
                  <c:v>78.333062286550657</c:v>
                </c:pt>
                <c:pt idx="17">
                  <c:v>77.952611709021241</c:v>
                </c:pt>
                <c:pt idx="18">
                  <c:v>76</c:v>
                </c:pt>
                <c:pt idx="19">
                  <c:v>75.417476167448598</c:v>
                </c:pt>
                <c:pt idx="21">
                  <c:v>87.544417399107786</c:v>
                </c:pt>
              </c:numCache>
            </c:numRef>
          </c:val>
        </c:ser>
        <c:gapWidth val="22"/>
        <c:overlap val="90"/>
        <c:axId val="245909376"/>
        <c:axId val="245936128"/>
      </c:barChart>
      <c:scatterChart>
        <c:scatterStyle val="lineMarker"/>
        <c:ser>
          <c:idx val="0"/>
          <c:order val="0"/>
          <c:tx>
            <c:strRef>
              <c:f>'Ind 11B'!$AI$5:$AI$6</c:f>
              <c:strCache>
                <c:ptCount val="1"/>
                <c:pt idx="0">
                  <c:v>2010</c:v>
                </c:pt>
              </c:strCache>
            </c:strRef>
          </c:tx>
          <c:spPr>
            <a:ln w="25400" cap="rnd">
              <a:noFill/>
              <a:round/>
            </a:ln>
            <a:effectLst/>
          </c:spPr>
          <c:marker>
            <c:symbol val="dash"/>
            <c:size val="6"/>
            <c:spPr>
              <a:solidFill>
                <a:srgbClr val="FF0000"/>
              </a:solidFill>
              <a:ln w="3175">
                <a:solidFill>
                  <a:srgbClr val="FF0000"/>
                </a:solidFill>
              </a:ln>
              <a:effectLst/>
            </c:spPr>
          </c:marker>
          <c:dLbls>
            <c:dLbl>
              <c:idx val="9"/>
              <c:layout>
                <c:manualLayout>
                  <c:x val="-9.7679519767012706E-3"/>
                  <c:y val="1.4495633981528712E-2"/>
                </c:manualLayout>
              </c:layout>
              <c:spPr>
                <a:noFill/>
                <a:ln>
                  <a:noFill/>
                </a:ln>
                <a:effectLst/>
              </c:spPr>
              <c:txPr>
                <a:bodyPr rot="0" vert="horz"/>
                <a:lstStyle/>
                <a:p>
                  <a:pPr>
                    <a:defRPr sz="700">
                      <a:solidFill>
                        <a:srgbClr val="C00000"/>
                      </a:solidFill>
                    </a:defRPr>
                  </a:pPr>
                  <a:endParaRPr lang="es-ES"/>
                </a:p>
              </c:txPr>
              <c:dLblPos val="r"/>
              <c:showVal val="1"/>
              <c:extLst>
                <c:ext xmlns:c15="http://schemas.microsoft.com/office/drawing/2012/chart" uri="{CE6537A1-D6FC-4f65-9D91-7224C49458BB}">
                  <c15:layout/>
                </c:ext>
              </c:extLst>
            </c:dLbl>
            <c:dLbl>
              <c:idx val="12"/>
              <c:layout>
                <c:manualLayout>
                  <c:x val="-9.7679519767012706E-3"/>
                  <c:y val="-1.2451604598429599E-2"/>
                </c:manualLayout>
              </c:layout>
              <c:spPr>
                <a:noFill/>
                <a:ln>
                  <a:noFill/>
                </a:ln>
                <a:effectLst/>
              </c:spPr>
              <c:txPr>
                <a:bodyPr rot="0" vert="horz"/>
                <a:lstStyle/>
                <a:p>
                  <a:pPr>
                    <a:defRPr sz="700">
                      <a:solidFill>
                        <a:srgbClr val="C00000"/>
                      </a:solidFill>
                    </a:defRPr>
                  </a:pPr>
                  <a:endParaRPr lang="es-ES"/>
                </a:p>
              </c:txPr>
              <c:dLblPos val="r"/>
              <c:showVal val="1"/>
              <c:extLst>
                <c:ext xmlns:c15="http://schemas.microsoft.com/office/drawing/2012/chart" uri="{CE6537A1-D6FC-4f65-9D91-7224C49458BB}">
                  <c15:layout/>
                </c:ext>
              </c:extLst>
            </c:dLbl>
            <c:spPr>
              <a:noFill/>
              <a:ln>
                <a:noFill/>
              </a:ln>
              <a:effectLst/>
            </c:spPr>
            <c:txPr>
              <a:bodyPr rot="0" vert="horz"/>
              <a:lstStyle/>
              <a:p>
                <a:pPr>
                  <a:defRPr>
                    <a:solidFill>
                      <a:srgbClr val="C00000"/>
                    </a:solidFill>
                  </a:defRPr>
                </a:pPr>
                <a:endParaRPr lang="es-ES"/>
              </a:p>
            </c:txPr>
            <c:dLblPos val="b"/>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'Ind 11B'!$AH$7:$AH$28</c:f>
              <c:strCache>
                <c:ptCount val="22"/>
                <c:pt idx="0">
                  <c:v>Perú </c:v>
                </c:pt>
                <c:pt idx="1">
                  <c:v>Cuba</c:v>
                </c:pt>
                <c:pt idx="2">
                  <c:v>España </c:v>
                </c:pt>
                <c:pt idx="3">
                  <c:v>México</c:v>
                </c:pt>
                <c:pt idx="4">
                  <c:v>Chile</c:v>
                </c:pt>
                <c:pt idx="5">
                  <c:v>Colombia</c:v>
                </c:pt>
                <c:pt idx="6">
                  <c:v>El Salvador</c:v>
                </c:pt>
                <c:pt idx="7">
                  <c:v>Bolivia </c:v>
                </c:pt>
                <c:pt idx="8">
                  <c:v>Ecuador</c:v>
                </c:pt>
                <c:pt idx="9">
                  <c:v>Paraguay </c:v>
                </c:pt>
                <c:pt idx="10">
                  <c:v>Brasil</c:v>
                </c:pt>
                <c:pt idx="11">
                  <c:v>R. Dominicana</c:v>
                </c:pt>
                <c:pt idx="12">
                  <c:v>Honduras</c:v>
                </c:pt>
                <c:pt idx="13">
                  <c:v>Nicaragua</c:v>
                </c:pt>
                <c:pt idx="14">
                  <c:v>Panamá</c:v>
                </c:pt>
                <c:pt idx="15">
                  <c:v>Portugal </c:v>
                </c:pt>
                <c:pt idx="16">
                  <c:v>Costa Rica</c:v>
                </c:pt>
                <c:pt idx="17">
                  <c:v>Guatemala</c:v>
                </c:pt>
                <c:pt idx="18">
                  <c:v>Uruguay</c:v>
                </c:pt>
                <c:pt idx="19">
                  <c:v>Argentina </c:v>
                </c:pt>
                <c:pt idx="21">
                  <c:v>Iberoamérica</c:v>
                </c:pt>
              </c:strCache>
            </c:strRef>
          </c:xVal>
          <c:yVal>
            <c:numRef>
              <c:f>'Ind 11B'!$AI$7:$AI$28</c:f>
              <c:numCache>
                <c:formatCode>0</c:formatCode>
                <c:ptCount val="22"/>
                <c:pt idx="0">
                  <c:v>102.46088956767447</c:v>
                </c:pt>
                <c:pt idx="1">
                  <c:v>98.503811180405293</c:v>
                </c:pt>
                <c:pt idx="2">
                  <c:v>97</c:v>
                </c:pt>
                <c:pt idx="3">
                  <c:v>92.552596534479306</c:v>
                </c:pt>
                <c:pt idx="4">
                  <c:v>94.135316113817552</c:v>
                </c:pt>
                <c:pt idx="5">
                  <c:v>93.492166219801007</c:v>
                </c:pt>
                <c:pt idx="6">
                  <c:v>93.679381378636776</c:v>
                </c:pt>
                <c:pt idx="7">
                  <c:v>88.62194332387071</c:v>
                </c:pt>
                <c:pt idx="8">
                  <c:v>83.85425681359861</c:v>
                </c:pt>
                <c:pt idx="9">
                  <c:v>90.70036204463166</c:v>
                </c:pt>
                <c:pt idx="10">
                  <c:v>81.907463855443126</c:v>
                </c:pt>
                <c:pt idx="11">
                  <c:v>85.921842674519695</c:v>
                </c:pt>
                <c:pt idx="12">
                  <c:v>89.373162200203467</c:v>
                </c:pt>
                <c:pt idx="13">
                  <c:v>79.922814880204612</c:v>
                </c:pt>
                <c:pt idx="14">
                  <c:v>0</c:v>
                </c:pt>
                <c:pt idx="15">
                  <c:v>76.618390284378066</c:v>
                </c:pt>
                <c:pt idx="16">
                  <c:v>76.523743815838188</c:v>
                </c:pt>
                <c:pt idx="17">
                  <c:v>66.715349195724045</c:v>
                </c:pt>
                <c:pt idx="18">
                  <c:v>72.856762190838396</c:v>
                </c:pt>
                <c:pt idx="19">
                  <c:v>74.323171359744933</c:v>
                </c:pt>
                <c:pt idx="21">
                  <c:v>86.271759138621576</c:v>
                </c:pt>
              </c:numCache>
            </c:numRef>
          </c:yVal>
        </c:ser>
        <c:ser>
          <c:idx val="1"/>
          <c:order val="1"/>
          <c:tx>
            <c:strRef>
              <c:f>'Ind 11B'!$AJ$5:$AJ$6</c:f>
              <c:strCache>
                <c:ptCount val="1"/>
                <c:pt idx="0">
                  <c:v>2012</c:v>
                </c:pt>
              </c:strCache>
            </c:strRef>
          </c:tx>
          <c:spPr>
            <a:ln w="25400" cap="rnd">
              <a:noFill/>
              <a:round/>
            </a:ln>
            <a:effectLst/>
          </c:spPr>
          <c:marker>
            <c:symbol val="diamond"/>
            <c:size val="7"/>
            <c:spPr>
              <a:noFill/>
              <a:ln w="6350">
                <a:solidFill>
                  <a:srgbClr val="00B050"/>
                </a:solidFill>
              </a:ln>
              <a:effectLst/>
            </c:spPr>
          </c:marker>
          <c:xVal>
            <c:strRef>
              <c:f>'Ind 11B'!$AH$7:$AH$28</c:f>
              <c:strCache>
                <c:ptCount val="22"/>
                <c:pt idx="0">
                  <c:v>Perú </c:v>
                </c:pt>
                <c:pt idx="1">
                  <c:v>Cuba</c:v>
                </c:pt>
                <c:pt idx="2">
                  <c:v>España </c:v>
                </c:pt>
                <c:pt idx="3">
                  <c:v>México</c:v>
                </c:pt>
                <c:pt idx="4">
                  <c:v>Chile</c:v>
                </c:pt>
                <c:pt idx="5">
                  <c:v>Colombia</c:v>
                </c:pt>
                <c:pt idx="6">
                  <c:v>El Salvador</c:v>
                </c:pt>
                <c:pt idx="7">
                  <c:v>Bolivia </c:v>
                </c:pt>
                <c:pt idx="8">
                  <c:v>Ecuador</c:v>
                </c:pt>
                <c:pt idx="9">
                  <c:v>Paraguay </c:v>
                </c:pt>
                <c:pt idx="10">
                  <c:v>Brasil</c:v>
                </c:pt>
                <c:pt idx="11">
                  <c:v>R. Dominicana</c:v>
                </c:pt>
                <c:pt idx="12">
                  <c:v>Honduras</c:v>
                </c:pt>
                <c:pt idx="13">
                  <c:v>Nicaragua</c:v>
                </c:pt>
                <c:pt idx="14">
                  <c:v>Panamá</c:v>
                </c:pt>
                <c:pt idx="15">
                  <c:v>Portugal </c:v>
                </c:pt>
                <c:pt idx="16">
                  <c:v>Costa Rica</c:v>
                </c:pt>
                <c:pt idx="17">
                  <c:v>Guatemala</c:v>
                </c:pt>
                <c:pt idx="18">
                  <c:v>Uruguay</c:v>
                </c:pt>
                <c:pt idx="19">
                  <c:v>Argentina </c:v>
                </c:pt>
                <c:pt idx="21">
                  <c:v>Iberoamérica</c:v>
                </c:pt>
              </c:strCache>
            </c:strRef>
          </c:xVal>
          <c:yVal>
            <c:numRef>
              <c:f>'Ind 11B'!$AJ$7:$AJ$28</c:f>
              <c:numCache>
                <c:formatCode>0</c:formatCode>
                <c:ptCount val="22"/>
                <c:pt idx="0">
                  <c:v>105.15650400874389</c:v>
                </c:pt>
                <c:pt idx="1">
                  <c:v>99.376931791163756</c:v>
                </c:pt>
                <c:pt idx="2">
                  <c:v>98</c:v>
                </c:pt>
                <c:pt idx="3">
                  <c:v>93.615516178930292</c:v>
                </c:pt>
                <c:pt idx="4">
                  <c:v>94.243789331706708</c:v>
                </c:pt>
                <c:pt idx="5">
                  <c:v>92.293162070268238</c:v>
                </c:pt>
                <c:pt idx="6">
                  <c:v>92.963180407615525</c:v>
                </c:pt>
                <c:pt idx="7">
                  <c:v>90.006718090297028</c:v>
                </c:pt>
                <c:pt idx="8">
                  <c:v>81.940520582670516</c:v>
                </c:pt>
                <c:pt idx="9">
                  <c:v>89.960949582430686</c:v>
                </c:pt>
                <c:pt idx="10">
                  <c:v>83.927904388828154</c:v>
                </c:pt>
                <c:pt idx="11">
                  <c:v>90.353296288673931</c:v>
                </c:pt>
                <c:pt idx="12">
                  <c:v>89.565430370888734</c:v>
                </c:pt>
                <c:pt idx="13">
                  <c:v>80.86237515128893</c:v>
                </c:pt>
                <c:pt idx="14">
                  <c:v>83.029186684643292</c:v>
                </c:pt>
                <c:pt idx="15">
                  <c:v>77.771258004439119</c:v>
                </c:pt>
                <c:pt idx="16">
                  <c:v>78.925126777368988</c:v>
                </c:pt>
                <c:pt idx="17">
                  <c:v>74.097003460176055</c:v>
                </c:pt>
                <c:pt idx="18">
                  <c:v>72.08352356008362</c:v>
                </c:pt>
                <c:pt idx="19">
                  <c:v>74.326558666995496</c:v>
                </c:pt>
                <c:pt idx="21">
                  <c:v>87.193829805700815</c:v>
                </c:pt>
              </c:numCache>
            </c:numRef>
          </c:yVal>
        </c:ser>
        <c:axId val="245909376"/>
        <c:axId val="245936128"/>
      </c:scatterChart>
      <c:catAx>
        <c:axId val="245909376"/>
        <c:scaling>
          <c:orientation val="minMax"/>
        </c:scaling>
        <c:axPos val="b"/>
        <c:numFmt formatCode="General" sourceLinked="1"/>
        <c:tickLblPos val="nextTo"/>
        <c:spPr>
          <a:noFill/>
          <a:ln w="3175" cap="flat" cmpd="sng" algn="ctr">
            <a:solidFill>
              <a:sysClr val="windowText" lastClr="000000">
                <a:lumMod val="50000"/>
                <a:lumOff val="50000"/>
              </a:sysClr>
            </a:solidFill>
            <a:round/>
          </a:ln>
          <a:effectLst/>
        </c:spPr>
        <c:txPr>
          <a:bodyPr rot="-60000000" vert="horz"/>
          <a:lstStyle/>
          <a:p>
            <a:pPr>
              <a:defRPr/>
            </a:pPr>
            <a:endParaRPr lang="es-ES"/>
          </a:p>
        </c:txPr>
        <c:crossAx val="245936128"/>
        <c:crossesAt val="0"/>
        <c:auto val="1"/>
        <c:lblAlgn val="ctr"/>
        <c:lblOffset val="100"/>
      </c:catAx>
      <c:valAx>
        <c:axId val="245936128"/>
        <c:scaling>
          <c:orientation val="minMax"/>
          <c:min val="50"/>
        </c:scaling>
        <c:delete val="1"/>
        <c:axPos val="l"/>
        <c:numFmt formatCode="0" sourceLinked="1"/>
        <c:tickLblPos val="none"/>
        <c:crossAx val="245909376"/>
        <c:crossesAt val="1"/>
        <c:crossBetween val="between"/>
      </c:valAx>
      <c:spPr>
        <a:noFill/>
        <a:ln>
          <a:noFill/>
        </a:ln>
        <a:effectLst/>
      </c:spPr>
    </c:plotArea>
    <c:legend>
      <c:legendPos val="t"/>
      <c:layout>
        <c:manualLayout>
          <c:xMode val="edge"/>
          <c:yMode val="edge"/>
          <c:x val="0.15896456692913424"/>
          <c:y val="3.7037037037037056E-2"/>
          <c:w val="0.67651509186352055"/>
          <c:h val="9.3365777194517344E-2"/>
        </c:manualLayout>
      </c:layout>
      <c:spPr>
        <a:noFill/>
        <a:ln>
          <a:noFill/>
        </a:ln>
        <a:effectLst/>
      </c:spPr>
      <c:txPr>
        <a:bodyPr rot="0" vert="horz"/>
        <a:lstStyle/>
        <a:p>
          <a:pPr>
            <a:defRPr sz="900"/>
          </a:pPr>
          <a:endParaRPr lang="es-ES"/>
        </a:p>
      </c:txPr>
    </c:legend>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366" l="0.70000000000000062" r="0.70000000000000062" t="0.7500000000000036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2.5870370370370644E-2"/>
          <c:y val="0.14787361111111111"/>
          <c:w val="0.94825925925925925"/>
          <c:h val="0.55039930555555561"/>
        </c:manualLayout>
      </c:layout>
      <c:barChart>
        <c:barDir val="col"/>
        <c:grouping val="clustered"/>
        <c:ser>
          <c:idx val="3"/>
          <c:order val="3"/>
          <c:tx>
            <c:strRef>
              <c:f>'Ind 12A'!$BB$37:$BB$39</c:f>
              <c:strCache>
                <c:ptCount val="1"/>
                <c:pt idx="0">
                  <c:v>2015 (*) Total</c:v>
                </c:pt>
              </c:strCache>
            </c:strRef>
          </c:tx>
          <c:spPr>
            <a:noFill/>
            <a:ln w="9525" cmpd="sng">
              <a:solidFill>
                <a:srgbClr val="4F81BD">
                  <a:lumMod val="50000"/>
                </a:srgbClr>
              </a:solidFill>
            </a:ln>
          </c:spPr>
          <c:dLbls>
            <c:dLbl>
              <c:idx val="4"/>
              <c:layout>
                <c:manualLayout>
                  <c:x val="-2.3517813367633401E-3"/>
                  <c:y val="4.1484330706192066E-3"/>
                </c:manualLayout>
              </c:layout>
              <c:showVal val="1"/>
            </c:dLbl>
            <c:dLbl>
              <c:idx val="6"/>
              <c:layout>
                <c:manualLayout>
                  <c:x val="0"/>
                  <c:y val="2.2375392846710453E-2"/>
                </c:manualLayout>
              </c:layout>
              <c:showVal val="1"/>
            </c:dLbl>
            <c:dLbl>
              <c:idx val="8"/>
              <c:layout>
                <c:manualLayout>
                  <c:x val="0"/>
                  <c:y val="-4.4750785693420503E-2"/>
                </c:manualLayout>
              </c:layout>
              <c:showVal val="1"/>
            </c:dLbl>
            <c:dLbl>
              <c:idx val="9"/>
              <c:layout>
                <c:manualLayout>
                  <c:x val="0"/>
                  <c:y val="1.7900314277368289E-2"/>
                </c:manualLayout>
              </c:layout>
              <c:showVal val="1"/>
            </c:dLbl>
            <c:dLbl>
              <c:idx val="12"/>
              <c:layout>
                <c:manualLayout>
                  <c:x val="2.3518333333333329E-2"/>
                  <c:y val="1.7638888888888971E-2"/>
                </c:manualLayout>
              </c:layout>
              <c:showVal val="1"/>
            </c:dLbl>
            <c:spPr>
              <a:noFill/>
              <a:ln>
                <a:noFill/>
              </a:ln>
              <a:effectLst/>
            </c:spPr>
            <c:txPr>
              <a:bodyPr rot="0" vert="horz"/>
              <a:lstStyle/>
              <a:p>
                <a:pPr>
                  <a:defRPr/>
                </a:pPr>
                <a:endParaRPr lang="es-ES"/>
              </a:p>
            </c:txPr>
            <c:showVal val="1"/>
            <c:extLst>
              <c:ext xmlns:c15="http://schemas.microsoft.com/office/drawing/2012/chart" uri="{CE6537A1-D6FC-4f65-9D91-7224C49458BB}">
                <c15:layout/>
                <c15:showLeaderLines val="0"/>
              </c:ext>
            </c:extLst>
          </c:dLbls>
          <c:cat>
            <c:strRef>
              <c:f>'Ind 12A'!$AX$40:$AX$55</c:f>
              <c:strCache>
                <c:ptCount val="16"/>
                <c:pt idx="0">
                  <c:v>Perú </c:v>
                </c:pt>
                <c:pt idx="1">
                  <c:v>Chile </c:v>
                </c:pt>
                <c:pt idx="2">
                  <c:v>España </c:v>
                </c:pt>
                <c:pt idx="3">
                  <c:v>Brasil</c:v>
                </c:pt>
                <c:pt idx="4">
                  <c:v>Ecuador</c:v>
                </c:pt>
                <c:pt idx="5">
                  <c:v>Paraguay</c:v>
                </c:pt>
                <c:pt idx="6">
                  <c:v>Portugal</c:v>
                </c:pt>
                <c:pt idx="7">
                  <c:v>R. Dominicana</c:v>
                </c:pt>
                <c:pt idx="8">
                  <c:v>Cuba</c:v>
                </c:pt>
                <c:pt idx="9">
                  <c:v>México </c:v>
                </c:pt>
                <c:pt idx="10">
                  <c:v>El Salvador</c:v>
                </c:pt>
                <c:pt idx="11">
                  <c:v>Guatemala</c:v>
                </c:pt>
                <c:pt idx="12">
                  <c:v>Honduras</c:v>
                </c:pt>
                <c:pt idx="13">
                  <c:v>Uruguay</c:v>
                </c:pt>
                <c:pt idx="15">
                  <c:v>Iberoamérica</c:v>
                </c:pt>
              </c:strCache>
            </c:strRef>
          </c:cat>
          <c:val>
            <c:numRef>
              <c:f>'Ind 12A'!$BB$40:$BB$55</c:f>
              <c:numCache>
                <c:formatCode>0</c:formatCode>
                <c:ptCount val="16"/>
                <c:pt idx="0">
                  <c:v>76.315871010386147</c:v>
                </c:pt>
                <c:pt idx="1">
                  <c:v>59.470117524739607</c:v>
                </c:pt>
                <c:pt idx="2">
                  <c:v>54.743210224602954</c:v>
                </c:pt>
                <c:pt idx="3">
                  <c:v>51.080614587258076</c:v>
                </c:pt>
                <c:pt idx="4">
                  <c:v>41.714633588548494</c:v>
                </c:pt>
                <c:pt idx="5">
                  <c:v>42.238075253525878</c:v>
                </c:pt>
                <c:pt idx="6">
                  <c:v>41.277605402445701</c:v>
                </c:pt>
                <c:pt idx="7">
                  <c:v>39.352799626477001</c:v>
                </c:pt>
                <c:pt idx="8">
                  <c:v>39</c:v>
                </c:pt>
                <c:pt idx="9">
                  <c:v>32</c:v>
                </c:pt>
                <c:pt idx="10">
                  <c:v>29.700080236837007</c:v>
                </c:pt>
                <c:pt idx="11">
                  <c:v>19</c:v>
                </c:pt>
                <c:pt idx="12">
                  <c:v>3.3173393634087613</c:v>
                </c:pt>
                <c:pt idx="15">
                  <c:v>40.0820500692897</c:v>
                </c:pt>
              </c:numCache>
            </c:numRef>
          </c:val>
        </c:ser>
        <c:gapWidth val="50"/>
        <c:axId val="247608832"/>
        <c:axId val="247610752"/>
      </c:barChart>
      <c:scatterChart>
        <c:scatterStyle val="lineMarker"/>
        <c:ser>
          <c:idx val="0"/>
          <c:order val="0"/>
          <c:tx>
            <c:strRef>
              <c:f>'Ind 12A'!$AY$37:$AY$39</c:f>
              <c:strCache>
                <c:ptCount val="1"/>
                <c:pt idx="0">
                  <c:v>2010 Total</c:v>
                </c:pt>
              </c:strCache>
            </c:strRef>
          </c:tx>
          <c:spPr>
            <a:ln w="47625">
              <a:noFill/>
            </a:ln>
          </c:spPr>
          <c:marker>
            <c:symbol val="dash"/>
            <c:size val="7"/>
            <c:spPr>
              <a:solidFill>
                <a:srgbClr val="0070C0"/>
              </a:solidFill>
              <a:ln w="6350" cmpd="sng">
                <a:solidFill>
                  <a:srgbClr val="0070C0"/>
                </a:solidFill>
              </a:ln>
            </c:spPr>
          </c:marker>
          <c:xVal>
            <c:strRef>
              <c:f>'Ind 12A'!$AX$40:$AX$55</c:f>
              <c:strCache>
                <c:ptCount val="16"/>
                <c:pt idx="0">
                  <c:v>Perú </c:v>
                </c:pt>
                <c:pt idx="1">
                  <c:v>Chile </c:v>
                </c:pt>
                <c:pt idx="2">
                  <c:v>España </c:v>
                </c:pt>
                <c:pt idx="3">
                  <c:v>Brasil</c:v>
                </c:pt>
                <c:pt idx="4">
                  <c:v>Ecuador</c:v>
                </c:pt>
                <c:pt idx="5">
                  <c:v>Paraguay</c:v>
                </c:pt>
                <c:pt idx="6">
                  <c:v>Portugal</c:v>
                </c:pt>
                <c:pt idx="7">
                  <c:v>R. Dominicana</c:v>
                </c:pt>
                <c:pt idx="8">
                  <c:v>Cuba</c:v>
                </c:pt>
                <c:pt idx="9">
                  <c:v>México </c:v>
                </c:pt>
                <c:pt idx="10">
                  <c:v>El Salvador</c:v>
                </c:pt>
                <c:pt idx="11">
                  <c:v>Guatemala</c:v>
                </c:pt>
                <c:pt idx="12">
                  <c:v>Honduras</c:v>
                </c:pt>
                <c:pt idx="13">
                  <c:v>Uruguay</c:v>
                </c:pt>
                <c:pt idx="15">
                  <c:v>Iberoamérica</c:v>
                </c:pt>
              </c:strCache>
            </c:strRef>
          </c:xVal>
          <c:yVal>
            <c:numRef>
              <c:f>'Ind 12A'!$AY$40:$AY$55</c:f>
              <c:numCache>
                <c:formatCode>0</c:formatCode>
                <c:ptCount val="16"/>
                <c:pt idx="0">
                  <c:v>45.950935704894256</c:v>
                </c:pt>
                <c:pt idx="1">
                  <c:v>54.812736874590392</c:v>
                </c:pt>
                <c:pt idx="2">
                  <c:v>46.855387583174569</c:v>
                </c:pt>
                <c:pt idx="4">
                  <c:v>30.329936469273822</c:v>
                </c:pt>
                <c:pt idx="5">
                  <c:v>39.324970887394258</c:v>
                </c:pt>
                <c:pt idx="6">
                  <c:v>79.633698999896183</c:v>
                </c:pt>
                <c:pt idx="7">
                  <c:v>36.612238392788242</c:v>
                </c:pt>
                <c:pt idx="8">
                  <c:v>42.586335008138136</c:v>
                </c:pt>
                <c:pt idx="9">
                  <c:v>42.622758996951511</c:v>
                </c:pt>
                <c:pt idx="10">
                  <c:v>25.256398953833497</c:v>
                </c:pt>
                <c:pt idx="11">
                  <c:v>14.473490807081626</c:v>
                </c:pt>
                <c:pt idx="12">
                  <c:v>10.285167596477478</c:v>
                </c:pt>
                <c:pt idx="15">
                  <c:v>39.062004689541169</c:v>
                </c:pt>
              </c:numCache>
            </c:numRef>
          </c:yVal>
        </c:ser>
        <c:ser>
          <c:idx val="2"/>
          <c:order val="2"/>
          <c:tx>
            <c:strRef>
              <c:f>'Ind 12A'!$BA$37:$BA$39</c:f>
              <c:strCache>
                <c:ptCount val="1"/>
                <c:pt idx="0">
                  <c:v>2012 Total</c:v>
                </c:pt>
              </c:strCache>
            </c:strRef>
          </c:tx>
          <c:spPr>
            <a:ln w="25400">
              <a:noFill/>
            </a:ln>
          </c:spPr>
          <c:marker>
            <c:symbol val="diamond"/>
            <c:size val="5"/>
            <c:spPr>
              <a:solidFill>
                <a:srgbClr val="7030A0"/>
              </a:solidFill>
              <a:ln w="6350">
                <a:solidFill>
                  <a:srgbClr val="7030A0"/>
                </a:solidFill>
              </a:ln>
            </c:spPr>
          </c:marker>
          <c:xVal>
            <c:strRef>
              <c:f>'Ind 12A'!$AX$40:$AX$55</c:f>
              <c:strCache>
                <c:ptCount val="16"/>
                <c:pt idx="0">
                  <c:v>Perú </c:v>
                </c:pt>
                <c:pt idx="1">
                  <c:v>Chile </c:v>
                </c:pt>
                <c:pt idx="2">
                  <c:v>España </c:v>
                </c:pt>
                <c:pt idx="3">
                  <c:v>Brasil</c:v>
                </c:pt>
                <c:pt idx="4">
                  <c:v>Ecuador</c:v>
                </c:pt>
                <c:pt idx="5">
                  <c:v>Paraguay</c:v>
                </c:pt>
                <c:pt idx="6">
                  <c:v>Portugal</c:v>
                </c:pt>
                <c:pt idx="7">
                  <c:v>R. Dominicana</c:v>
                </c:pt>
                <c:pt idx="8">
                  <c:v>Cuba</c:v>
                </c:pt>
                <c:pt idx="9">
                  <c:v>México </c:v>
                </c:pt>
                <c:pt idx="10">
                  <c:v>El Salvador</c:v>
                </c:pt>
                <c:pt idx="11">
                  <c:v>Guatemala</c:v>
                </c:pt>
                <c:pt idx="12">
                  <c:v>Honduras</c:v>
                </c:pt>
                <c:pt idx="13">
                  <c:v>Uruguay</c:v>
                </c:pt>
                <c:pt idx="15">
                  <c:v>Iberoamérica</c:v>
                </c:pt>
              </c:strCache>
            </c:strRef>
          </c:xVal>
          <c:yVal>
            <c:numRef>
              <c:f>'Ind 12A'!$BA$40:$BA$55</c:f>
              <c:numCache>
                <c:formatCode>0</c:formatCode>
                <c:ptCount val="16"/>
                <c:pt idx="0">
                  <c:v>67.125454479879039</c:v>
                </c:pt>
                <c:pt idx="1">
                  <c:v>56.011643892161189</c:v>
                </c:pt>
                <c:pt idx="2">
                  <c:v>52.050280523147805</c:v>
                </c:pt>
                <c:pt idx="3">
                  <c:v>51.887694663090592</c:v>
                </c:pt>
                <c:pt idx="4">
                  <c:v>31.753223182716482</c:v>
                </c:pt>
                <c:pt idx="5">
                  <c:v>41.46990060143974</c:v>
                </c:pt>
                <c:pt idx="6">
                  <c:v>50.60938896896495</c:v>
                </c:pt>
                <c:pt idx="7">
                  <c:v>39.558759553542231</c:v>
                </c:pt>
                <c:pt idx="8">
                  <c:v>45.371536805239124</c:v>
                </c:pt>
                <c:pt idx="9">
                  <c:v>43.188786448196367</c:v>
                </c:pt>
                <c:pt idx="10">
                  <c:v>28.348772134684257</c:v>
                </c:pt>
                <c:pt idx="11">
                  <c:v>17.788083076358514</c:v>
                </c:pt>
                <c:pt idx="12">
                  <c:v>10.579358634449601</c:v>
                </c:pt>
                <c:pt idx="13">
                  <c:v>15.208704181349219</c:v>
                </c:pt>
                <c:pt idx="15">
                  <c:v>39.353684796087073</c:v>
                </c:pt>
              </c:numCache>
            </c:numRef>
          </c:yVal>
        </c:ser>
        <c:ser>
          <c:idx val="1"/>
          <c:order val="1"/>
          <c:tx>
            <c:strRef>
              <c:f>'Ind 12A'!$AZ$37:$AZ$39</c:f>
              <c:strCache>
                <c:ptCount val="1"/>
                <c:pt idx="0">
                  <c:v>2010 a alumnas</c:v>
                </c:pt>
              </c:strCache>
            </c:strRef>
          </c:tx>
          <c:spPr>
            <a:ln w="47625">
              <a:noFill/>
            </a:ln>
          </c:spPr>
          <c:marker>
            <c:symbol val="dash"/>
            <c:size val="5"/>
            <c:spPr>
              <a:ln w="3175">
                <a:solidFill>
                  <a:srgbClr val="FF0000"/>
                </a:solidFill>
              </a:ln>
            </c:spPr>
          </c:marker>
          <c:xVal>
            <c:strRef>
              <c:f>'Ind 12A'!$AX$40:$AX$55</c:f>
              <c:strCache>
                <c:ptCount val="16"/>
                <c:pt idx="0">
                  <c:v>Perú </c:v>
                </c:pt>
                <c:pt idx="1">
                  <c:v>Chile </c:v>
                </c:pt>
                <c:pt idx="2">
                  <c:v>España </c:v>
                </c:pt>
                <c:pt idx="3">
                  <c:v>Brasil</c:v>
                </c:pt>
                <c:pt idx="4">
                  <c:v>Ecuador</c:v>
                </c:pt>
                <c:pt idx="5">
                  <c:v>Paraguay</c:v>
                </c:pt>
                <c:pt idx="6">
                  <c:v>Portugal</c:v>
                </c:pt>
                <c:pt idx="7">
                  <c:v>R. Dominicana</c:v>
                </c:pt>
                <c:pt idx="8">
                  <c:v>Cuba</c:v>
                </c:pt>
                <c:pt idx="9">
                  <c:v>México </c:v>
                </c:pt>
                <c:pt idx="10">
                  <c:v>El Salvador</c:v>
                </c:pt>
                <c:pt idx="11">
                  <c:v>Guatemala</c:v>
                </c:pt>
                <c:pt idx="12">
                  <c:v>Honduras</c:v>
                </c:pt>
                <c:pt idx="13">
                  <c:v>Uruguay</c:v>
                </c:pt>
                <c:pt idx="15">
                  <c:v>Iberoamérica</c:v>
                </c:pt>
              </c:strCache>
            </c:strRef>
          </c:xVal>
          <c:yVal>
            <c:numRef>
              <c:f>'Ind 12A'!$AZ$40:$AZ$55</c:f>
              <c:numCache>
                <c:formatCode>0</c:formatCode>
                <c:ptCount val="16"/>
                <c:pt idx="0">
                  <c:v>47.473316298467559</c:v>
                </c:pt>
                <c:pt idx="1">
                  <c:v>57.655566719972825</c:v>
                </c:pt>
                <c:pt idx="2">
                  <c:v>54.113328313253021</c:v>
                </c:pt>
                <c:pt idx="4">
                  <c:v>32.107229759239104</c:v>
                </c:pt>
                <c:pt idx="5">
                  <c:v>43.025989261001747</c:v>
                </c:pt>
                <c:pt idx="6">
                  <c:v>88.731701316275064</c:v>
                </c:pt>
                <c:pt idx="7">
                  <c:v>42.503355870853035</c:v>
                </c:pt>
                <c:pt idx="8">
                  <c:v>49.420966362599771</c:v>
                </c:pt>
                <c:pt idx="9">
                  <c:v>46.403202374846344</c:v>
                </c:pt>
                <c:pt idx="10">
                  <c:v>25.819612201327757</c:v>
                </c:pt>
                <c:pt idx="11">
                  <c:v>10.85452511452624</c:v>
                </c:pt>
                <c:pt idx="12">
                  <c:v>8.4760472112936824</c:v>
                </c:pt>
                <c:pt idx="15">
                  <c:v>42.215403400304687</c:v>
                </c:pt>
              </c:numCache>
            </c:numRef>
          </c:yVal>
        </c:ser>
        <c:axId val="247608832"/>
        <c:axId val="247610752"/>
      </c:scatterChart>
      <c:catAx>
        <c:axId val="247608832"/>
        <c:scaling>
          <c:orientation val="minMax"/>
        </c:scaling>
        <c:axPos val="b"/>
        <c:numFmt formatCode="General" sourceLinked="0"/>
        <c:tickLblPos val="nextTo"/>
        <c:crossAx val="247610752"/>
        <c:crosses val="autoZero"/>
        <c:auto val="1"/>
        <c:lblAlgn val="ctr"/>
        <c:lblOffset val="100"/>
      </c:catAx>
      <c:valAx>
        <c:axId val="247610752"/>
        <c:scaling>
          <c:orientation val="minMax"/>
        </c:scaling>
        <c:delete val="1"/>
        <c:axPos val="l"/>
        <c:numFmt formatCode="0" sourceLinked="1"/>
        <c:tickLblPos val="none"/>
        <c:crossAx val="247608832"/>
        <c:crosses val="autoZero"/>
        <c:crossBetween val="between"/>
      </c:valAx>
    </c:plotArea>
    <c:legend>
      <c:legendPos val="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366" r="0.75000000000000366"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2.5870370370370644E-2"/>
          <c:y val="0.14270069444444444"/>
          <c:w val="0.94825925925925925"/>
          <c:h val="0.51147500000000001"/>
        </c:manualLayout>
      </c:layout>
      <c:barChart>
        <c:barDir val="col"/>
        <c:grouping val="clustered"/>
        <c:ser>
          <c:idx val="3"/>
          <c:order val="3"/>
          <c:tx>
            <c:strRef>
              <c:f>'Ind 12A'!$BJ$37:$BJ$39</c:f>
              <c:strCache>
                <c:ptCount val="1"/>
                <c:pt idx="0">
                  <c:v>2015 (*) Total</c:v>
                </c:pt>
              </c:strCache>
            </c:strRef>
          </c:tx>
          <c:spPr>
            <a:noFill/>
            <a:ln w="9525" cmpd="sng">
              <a:solidFill>
                <a:srgbClr val="4F81BD">
                  <a:lumMod val="50000"/>
                </a:srgbClr>
              </a:solidFill>
            </a:ln>
          </c:spPr>
          <c:dLbls>
            <c:dLbl>
              <c:idx val="4"/>
              <c:layout>
                <c:manualLayout>
                  <c:x val="2.3550004361112347E-3"/>
                  <c:y val="-8.7600694444444505E-3"/>
                </c:manualLayout>
              </c:layout>
              <c:showVal val="1"/>
            </c:dLbl>
            <c:dLbl>
              <c:idx val="13"/>
              <c:layout>
                <c:manualLayout>
                  <c:x val="0"/>
                  <c:y val="-2.2048611111111192E-2"/>
                </c:manualLayout>
              </c:layout>
              <c:showVal val="1"/>
            </c:dLbl>
            <c:spPr>
              <a:noFill/>
              <a:ln>
                <a:noFill/>
              </a:ln>
              <a:effectLst/>
            </c:spPr>
            <c:txPr>
              <a:bodyPr rot="0" vert="horz"/>
              <a:lstStyle/>
              <a:p>
                <a:pPr>
                  <a:defRPr>
                    <a:solidFill>
                      <a:srgbClr val="254061"/>
                    </a:solidFill>
                  </a:defRPr>
                </a:pPr>
                <a:endParaRPr lang="es-ES"/>
              </a:p>
            </c:txPr>
            <c:showVal val="1"/>
            <c:extLst>
              <c:ext xmlns:c15="http://schemas.microsoft.com/office/drawing/2012/chart" uri="{CE6537A1-D6FC-4f65-9D91-7224C49458BB}">
                <c15:layout/>
                <c15:showLeaderLines val="0"/>
              </c:ext>
            </c:extLst>
          </c:dLbls>
          <c:cat>
            <c:strRef>
              <c:f>'Ind 12A'!$BF$40:$BF$53</c:f>
              <c:strCache>
                <c:ptCount val="14"/>
                <c:pt idx="0">
                  <c:v>Cuba</c:v>
                </c:pt>
                <c:pt idx="1">
                  <c:v>Portugal</c:v>
                </c:pt>
                <c:pt idx="2">
                  <c:v>España </c:v>
                </c:pt>
                <c:pt idx="3">
                  <c:v>Ecuador</c:v>
                </c:pt>
                <c:pt idx="4">
                  <c:v>Chile </c:v>
                </c:pt>
                <c:pt idx="5">
                  <c:v>El Salvador</c:v>
                </c:pt>
                <c:pt idx="6">
                  <c:v>Guatemala</c:v>
                </c:pt>
                <c:pt idx="7">
                  <c:v>Honduras</c:v>
                </c:pt>
                <c:pt idx="8">
                  <c:v>Paraguay</c:v>
                </c:pt>
                <c:pt idx="9">
                  <c:v>R. Dominicana</c:v>
                </c:pt>
                <c:pt idx="10">
                  <c:v>Brasil</c:v>
                </c:pt>
                <c:pt idx="11">
                  <c:v>Uruguay</c:v>
                </c:pt>
                <c:pt idx="13">
                  <c:v>Iberoamérica</c:v>
                </c:pt>
              </c:strCache>
            </c:strRef>
          </c:cat>
          <c:val>
            <c:numRef>
              <c:f>'Ind 12A'!$BJ$40:$BJ$53</c:f>
              <c:numCache>
                <c:formatCode>0</c:formatCode>
                <c:ptCount val="14"/>
                <c:pt idx="0">
                  <c:v>58.648987172288692</c:v>
                </c:pt>
                <c:pt idx="1">
                  <c:v>58</c:v>
                </c:pt>
                <c:pt idx="2" formatCode="General">
                  <c:v>35</c:v>
                </c:pt>
                <c:pt idx="3">
                  <c:v>34</c:v>
                </c:pt>
                <c:pt idx="4">
                  <c:v>29.144376899696052</c:v>
                </c:pt>
                <c:pt idx="5">
                  <c:v>20.663060620313754</c:v>
                </c:pt>
                <c:pt idx="6">
                  <c:v>19.183022620579287</c:v>
                </c:pt>
                <c:pt idx="7">
                  <c:v>15.47130311542802</c:v>
                </c:pt>
                <c:pt idx="8">
                  <c:v>12.630865778012343</c:v>
                </c:pt>
                <c:pt idx="9">
                  <c:v>9.9932786388987225</c:v>
                </c:pt>
                <c:pt idx="10">
                  <c:v>3.0340299006172478</c:v>
                </c:pt>
                <c:pt idx="13">
                  <c:v>25.663256146869223</c:v>
                </c:pt>
              </c:numCache>
            </c:numRef>
          </c:val>
        </c:ser>
        <c:gapWidth val="50"/>
        <c:axId val="246208000"/>
        <c:axId val="246209920"/>
      </c:barChart>
      <c:scatterChart>
        <c:scatterStyle val="lineMarker"/>
        <c:ser>
          <c:idx val="0"/>
          <c:order val="0"/>
          <c:tx>
            <c:strRef>
              <c:f>'Ind 12A'!$BG$37:$BG$39</c:f>
              <c:strCache>
                <c:ptCount val="1"/>
                <c:pt idx="0">
                  <c:v>2010 Total</c:v>
                </c:pt>
              </c:strCache>
            </c:strRef>
          </c:tx>
          <c:spPr>
            <a:ln w="47625">
              <a:noFill/>
            </a:ln>
          </c:spPr>
          <c:marker>
            <c:symbol val="dash"/>
            <c:size val="6"/>
            <c:spPr>
              <a:ln w="6350" cmpd="sng">
                <a:solidFill>
                  <a:srgbClr val="0070C0"/>
                </a:solidFill>
              </a:ln>
            </c:spPr>
          </c:marker>
          <c:xVal>
            <c:strRef>
              <c:f>'Ind 12A'!$BF$40:$BF$53</c:f>
              <c:strCache>
                <c:ptCount val="14"/>
                <c:pt idx="0">
                  <c:v>Cuba</c:v>
                </c:pt>
                <c:pt idx="1">
                  <c:v>Portugal</c:v>
                </c:pt>
                <c:pt idx="2">
                  <c:v>España </c:v>
                </c:pt>
                <c:pt idx="3">
                  <c:v>Ecuador</c:v>
                </c:pt>
                <c:pt idx="4">
                  <c:v>Chile </c:v>
                </c:pt>
                <c:pt idx="5">
                  <c:v>El Salvador</c:v>
                </c:pt>
                <c:pt idx="6">
                  <c:v>Guatemala</c:v>
                </c:pt>
                <c:pt idx="7">
                  <c:v>Honduras</c:v>
                </c:pt>
                <c:pt idx="8">
                  <c:v>Paraguay</c:v>
                </c:pt>
                <c:pt idx="9">
                  <c:v>R. Dominicana</c:v>
                </c:pt>
                <c:pt idx="10">
                  <c:v>Brasil</c:v>
                </c:pt>
                <c:pt idx="11">
                  <c:v>Uruguay</c:v>
                </c:pt>
                <c:pt idx="13">
                  <c:v>Iberoamérica</c:v>
                </c:pt>
              </c:strCache>
            </c:strRef>
          </c:xVal>
          <c:yVal>
            <c:numRef>
              <c:f>'Ind 12A'!$BG$40:$BG$53</c:f>
              <c:numCache>
                <c:formatCode>0</c:formatCode>
                <c:ptCount val="14"/>
                <c:pt idx="0">
                  <c:v>50.610360200976579</c:v>
                </c:pt>
                <c:pt idx="1">
                  <c:v>39.630411461397372</c:v>
                </c:pt>
                <c:pt idx="2" formatCode="General">
                  <c:v>27</c:v>
                </c:pt>
                <c:pt idx="3">
                  <c:v>33.729923284306075</c:v>
                </c:pt>
                <c:pt idx="4">
                  <c:v>31.769368669618675</c:v>
                </c:pt>
                <c:pt idx="5">
                  <c:v>20.242293338035207</c:v>
                </c:pt>
                <c:pt idx="6">
                  <c:v>14.319311226962975</c:v>
                </c:pt>
                <c:pt idx="7">
                  <c:v>28.245885010834986</c:v>
                </c:pt>
                <c:pt idx="8">
                  <c:v>10.796989468349812</c:v>
                </c:pt>
                <c:pt idx="9">
                  <c:v>6.6989565044120143</c:v>
                </c:pt>
                <c:pt idx="11">
                  <c:v>11.8</c:v>
                </c:pt>
                <c:pt idx="13">
                  <c:v>25.004228154231267</c:v>
                </c:pt>
              </c:numCache>
            </c:numRef>
          </c:yVal>
        </c:ser>
        <c:ser>
          <c:idx val="2"/>
          <c:order val="2"/>
          <c:tx>
            <c:strRef>
              <c:f>'Ind 12A'!$BI$37:$BI$39</c:f>
              <c:strCache>
                <c:ptCount val="1"/>
                <c:pt idx="0">
                  <c:v>2012 Total</c:v>
                </c:pt>
              </c:strCache>
            </c:strRef>
          </c:tx>
          <c:spPr>
            <a:ln w="25400">
              <a:noFill/>
            </a:ln>
          </c:spPr>
          <c:marker>
            <c:symbol val="diamond"/>
            <c:size val="6"/>
            <c:spPr>
              <a:solidFill>
                <a:srgbClr val="7030A0"/>
              </a:solidFill>
              <a:ln w="3175">
                <a:solidFill>
                  <a:srgbClr val="7030A0"/>
                </a:solidFill>
              </a:ln>
            </c:spPr>
          </c:marker>
          <c:xVal>
            <c:strRef>
              <c:f>'Ind 12A'!$BF$40:$BF$53</c:f>
              <c:strCache>
                <c:ptCount val="14"/>
                <c:pt idx="0">
                  <c:v>Cuba</c:v>
                </c:pt>
                <c:pt idx="1">
                  <c:v>Portugal</c:v>
                </c:pt>
                <c:pt idx="2">
                  <c:v>España </c:v>
                </c:pt>
                <c:pt idx="3">
                  <c:v>Ecuador</c:v>
                </c:pt>
                <c:pt idx="4">
                  <c:v>Chile </c:v>
                </c:pt>
                <c:pt idx="5">
                  <c:v>El Salvador</c:v>
                </c:pt>
                <c:pt idx="6">
                  <c:v>Guatemala</c:v>
                </c:pt>
                <c:pt idx="7">
                  <c:v>Honduras</c:v>
                </c:pt>
                <c:pt idx="8">
                  <c:v>Paraguay</c:v>
                </c:pt>
                <c:pt idx="9">
                  <c:v>R. Dominicana</c:v>
                </c:pt>
                <c:pt idx="10">
                  <c:v>Brasil</c:v>
                </c:pt>
                <c:pt idx="11">
                  <c:v>Uruguay</c:v>
                </c:pt>
                <c:pt idx="13">
                  <c:v>Iberoamérica</c:v>
                </c:pt>
              </c:strCache>
            </c:strRef>
          </c:xVal>
          <c:yVal>
            <c:numRef>
              <c:f>'Ind 12A'!$BI$40:$BI$53</c:f>
              <c:numCache>
                <c:formatCode>0</c:formatCode>
                <c:ptCount val="14"/>
                <c:pt idx="0">
                  <c:v>51.171745870076037</c:v>
                </c:pt>
                <c:pt idx="1">
                  <c:v>54.511120436424676</c:v>
                </c:pt>
                <c:pt idx="2" formatCode="General">
                  <c:v>33</c:v>
                </c:pt>
                <c:pt idx="3">
                  <c:v>33.484801634782144</c:v>
                </c:pt>
                <c:pt idx="4">
                  <c:v>30.77016952559395</c:v>
                </c:pt>
                <c:pt idx="5">
                  <c:v>21.046373365041617</c:v>
                </c:pt>
                <c:pt idx="6">
                  <c:v>17.485928039158818</c:v>
                </c:pt>
                <c:pt idx="7">
                  <c:v>27.562154807552691</c:v>
                </c:pt>
                <c:pt idx="8">
                  <c:v>12.279769973109046</c:v>
                </c:pt>
                <c:pt idx="9">
                  <c:v>8.9557719406844356</c:v>
                </c:pt>
                <c:pt idx="10">
                  <c:v>2.2204933811609919</c:v>
                </c:pt>
                <c:pt idx="11">
                  <c:v>13</c:v>
                </c:pt>
                <c:pt idx="13">
                  <c:v>25.457360747798699</c:v>
                </c:pt>
              </c:numCache>
            </c:numRef>
          </c:yVal>
        </c:ser>
        <c:ser>
          <c:idx val="1"/>
          <c:order val="1"/>
          <c:tx>
            <c:strRef>
              <c:f>'Ind 12A'!$BH$37:$BH$39</c:f>
              <c:strCache>
                <c:ptCount val="1"/>
                <c:pt idx="0">
                  <c:v>2010 a alumnas</c:v>
                </c:pt>
              </c:strCache>
            </c:strRef>
          </c:tx>
          <c:spPr>
            <a:ln w="47625">
              <a:noFill/>
            </a:ln>
          </c:spPr>
          <c:marker>
            <c:symbol val="dash"/>
            <c:size val="6"/>
            <c:spPr>
              <a:ln w="6350">
                <a:solidFill>
                  <a:srgbClr val="FF0000"/>
                </a:solidFill>
              </a:ln>
            </c:spPr>
          </c:marker>
          <c:xVal>
            <c:strRef>
              <c:f>'Ind 12A'!$BF$40:$BF$53</c:f>
              <c:strCache>
                <c:ptCount val="14"/>
                <c:pt idx="0">
                  <c:v>Cuba</c:v>
                </c:pt>
                <c:pt idx="1">
                  <c:v>Portugal</c:v>
                </c:pt>
                <c:pt idx="2">
                  <c:v>España </c:v>
                </c:pt>
                <c:pt idx="3">
                  <c:v>Ecuador</c:v>
                </c:pt>
                <c:pt idx="4">
                  <c:v>Chile </c:v>
                </c:pt>
                <c:pt idx="5">
                  <c:v>El Salvador</c:v>
                </c:pt>
                <c:pt idx="6">
                  <c:v>Guatemala</c:v>
                </c:pt>
                <c:pt idx="7">
                  <c:v>Honduras</c:v>
                </c:pt>
                <c:pt idx="8">
                  <c:v>Paraguay</c:v>
                </c:pt>
                <c:pt idx="9">
                  <c:v>R. Dominicana</c:v>
                </c:pt>
                <c:pt idx="10">
                  <c:v>Brasil</c:v>
                </c:pt>
                <c:pt idx="11">
                  <c:v>Uruguay</c:v>
                </c:pt>
                <c:pt idx="13">
                  <c:v>Iberoamérica</c:v>
                </c:pt>
              </c:strCache>
            </c:strRef>
          </c:xVal>
          <c:yVal>
            <c:numRef>
              <c:f>'Ind 12A'!$BH$40:$BH$53</c:f>
              <c:numCache>
                <c:formatCode>0</c:formatCode>
                <c:ptCount val="14"/>
                <c:pt idx="0">
                  <c:v>44.0386259977195</c:v>
                </c:pt>
                <c:pt idx="1">
                  <c:v>44.444053916313727</c:v>
                </c:pt>
                <c:pt idx="2" formatCode="General">
                  <c:v>29</c:v>
                </c:pt>
                <c:pt idx="3">
                  <c:v>34.025414035257988</c:v>
                </c:pt>
                <c:pt idx="4">
                  <c:v>32.243387441445776</c:v>
                </c:pt>
                <c:pt idx="5">
                  <c:v>21.697423449243995</c:v>
                </c:pt>
                <c:pt idx="6">
                  <c:v>18.744804914784979</c:v>
                </c:pt>
                <c:pt idx="7">
                  <c:v>37.184679472344371</c:v>
                </c:pt>
                <c:pt idx="8">
                  <c:v>11.590858742219536</c:v>
                </c:pt>
                <c:pt idx="9">
                  <c:v>8.5980313914813244</c:v>
                </c:pt>
                <c:pt idx="13">
                  <c:v>28.156727936081115</c:v>
                </c:pt>
              </c:numCache>
            </c:numRef>
          </c:yVal>
        </c:ser>
        <c:axId val="246208000"/>
        <c:axId val="246209920"/>
      </c:scatterChart>
      <c:catAx>
        <c:axId val="246208000"/>
        <c:scaling>
          <c:orientation val="minMax"/>
        </c:scaling>
        <c:axPos val="b"/>
        <c:numFmt formatCode="General" sourceLinked="0"/>
        <c:tickLblPos val="nextTo"/>
        <c:crossAx val="246209920"/>
        <c:crosses val="autoZero"/>
        <c:auto val="1"/>
        <c:lblAlgn val="ctr"/>
        <c:lblOffset val="100"/>
      </c:catAx>
      <c:valAx>
        <c:axId val="246209920"/>
        <c:scaling>
          <c:orientation val="minMax"/>
        </c:scaling>
        <c:delete val="1"/>
        <c:axPos val="l"/>
        <c:numFmt formatCode="0" sourceLinked="1"/>
        <c:tickLblPos val="none"/>
        <c:crossAx val="246208000"/>
        <c:crosses val="autoZero"/>
        <c:crossBetween val="between"/>
      </c:valAx>
    </c:plotArea>
    <c:legend>
      <c:legendPos val="t"/>
      <c:layout>
        <c:manualLayout>
          <c:xMode val="edge"/>
          <c:yMode val="edge"/>
          <c:x val="0.13982685185185184"/>
          <c:y val="2.6458333333333341E-2"/>
          <c:w val="0.73445722222222221"/>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366" r="0.75000000000000366"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2644259259259259E-2"/>
          <c:y val="0.14787361111111111"/>
          <c:w val="0.9214853703703707"/>
          <c:h val="0.50630208333333337"/>
        </c:manualLayout>
      </c:layout>
      <c:barChart>
        <c:barDir val="col"/>
        <c:grouping val="clustered"/>
        <c:ser>
          <c:idx val="3"/>
          <c:order val="3"/>
          <c:tx>
            <c:strRef>
              <c:f>'Ind 12A'!$AT$37:$AT$39</c:f>
              <c:strCache>
                <c:ptCount val="1"/>
                <c:pt idx="0">
                  <c:v>2015 (*) Total</c:v>
                </c:pt>
              </c:strCache>
            </c:strRef>
          </c:tx>
          <c:spPr>
            <a:noFill/>
            <a:ln w="9525" cmpd="sng">
              <a:solidFill>
                <a:srgbClr val="254061"/>
              </a:solidFill>
            </a:ln>
          </c:spPr>
          <c:dLbls>
            <c:dLbl>
              <c:idx val="15"/>
              <c:layout>
                <c:manualLayout>
                  <c:x val="0"/>
                  <c:y val="1.7638888888888971E-2"/>
                </c:manualLayout>
              </c:layout>
              <c:showVal val="1"/>
            </c:dLbl>
            <c:dLbl>
              <c:idx val="16"/>
              <c:layout>
                <c:manualLayout>
                  <c:x val="8.6393159086970596E-17"/>
                  <c:y val="-2.2170193065722252E-2"/>
                </c:manualLayout>
              </c:layout>
              <c:showVal val="1"/>
            </c:dLbl>
            <c:dLbl>
              <c:idx val="17"/>
              <c:layout>
                <c:manualLayout>
                  <c:x val="0"/>
                  <c:y val="1.3302115839433424E-2"/>
                </c:manualLayout>
              </c:layout>
              <c:showVal val="1"/>
            </c:dLbl>
            <c:spPr>
              <a:noFill/>
              <a:ln>
                <a:noFill/>
              </a:ln>
              <a:effectLst/>
            </c:spPr>
            <c:txPr>
              <a:bodyPr rot="0" vert="horz"/>
              <a:lstStyle/>
              <a:p>
                <a:pPr>
                  <a:defRPr>
                    <a:solidFill>
                      <a:srgbClr val="254061"/>
                    </a:solidFill>
                  </a:defRPr>
                </a:pPr>
                <a:endParaRPr lang="es-ES"/>
              </a:p>
            </c:txPr>
            <c:showVal val="1"/>
            <c:extLst>
              <c:ext xmlns:c15="http://schemas.microsoft.com/office/drawing/2012/chart" uri="{CE6537A1-D6FC-4f65-9D91-7224C49458BB}">
                <c15:layout/>
                <c15:showLeaderLines val="0"/>
              </c:ext>
            </c:extLst>
          </c:dLbls>
          <c:cat>
            <c:strRef>
              <c:f>'Ind 12A'!$AP$40:$AP$60</c:f>
              <c:strCache>
                <c:ptCount val="21"/>
                <c:pt idx="0">
                  <c:v>Portugal</c:v>
                </c:pt>
                <c:pt idx="1">
                  <c:v>Cuba</c:v>
                </c:pt>
                <c:pt idx="2">
                  <c:v>España </c:v>
                </c:pt>
                <c:pt idx="3">
                  <c:v>Chile </c:v>
                </c:pt>
                <c:pt idx="4">
                  <c:v>Perú </c:v>
                </c:pt>
                <c:pt idx="5">
                  <c:v>Ecuador</c:v>
                </c:pt>
                <c:pt idx="6">
                  <c:v>Paraguay</c:v>
                </c:pt>
                <c:pt idx="7">
                  <c:v>Brasil</c:v>
                </c:pt>
                <c:pt idx="8">
                  <c:v>Colombia</c:v>
                </c:pt>
                <c:pt idx="9">
                  <c:v>El Salvador</c:v>
                </c:pt>
                <c:pt idx="10">
                  <c:v>México </c:v>
                </c:pt>
                <c:pt idx="11">
                  <c:v>Costa Rica</c:v>
                </c:pt>
                <c:pt idx="12">
                  <c:v>Argentina</c:v>
                </c:pt>
                <c:pt idx="13">
                  <c:v>R. Dominicana</c:v>
                </c:pt>
                <c:pt idx="14">
                  <c:v>Nicaragua</c:v>
                </c:pt>
                <c:pt idx="15">
                  <c:v>Guatemala</c:v>
                </c:pt>
                <c:pt idx="16">
                  <c:v>Panamá</c:v>
                </c:pt>
                <c:pt idx="17">
                  <c:v>Honduras</c:v>
                </c:pt>
                <c:pt idx="18">
                  <c:v>Uruguay</c:v>
                </c:pt>
                <c:pt idx="20">
                  <c:v>Iberoamérica</c:v>
                </c:pt>
              </c:strCache>
            </c:strRef>
          </c:cat>
          <c:val>
            <c:numRef>
              <c:f>'Ind 12A'!$AT$40:$AT$60</c:f>
              <c:numCache>
                <c:formatCode>0</c:formatCode>
                <c:ptCount val="21"/>
                <c:pt idx="0">
                  <c:v>99.105676218288011</c:v>
                </c:pt>
                <c:pt idx="1">
                  <c:v>97.496652701593746</c:v>
                </c:pt>
                <c:pt idx="2">
                  <c:v>90.221548726623439</c:v>
                </c:pt>
                <c:pt idx="3">
                  <c:v>88.527134661443341</c:v>
                </c:pt>
                <c:pt idx="4">
                  <c:v>76</c:v>
                </c:pt>
                <c:pt idx="5">
                  <c:v>63.628457403118631</c:v>
                </c:pt>
                <c:pt idx="6">
                  <c:v>55</c:v>
                </c:pt>
                <c:pt idx="7">
                  <c:v>53.59198547783398</c:v>
                </c:pt>
                <c:pt idx="8">
                  <c:v>52.995471323339274</c:v>
                </c:pt>
                <c:pt idx="9">
                  <c:v>50</c:v>
                </c:pt>
                <c:pt idx="10">
                  <c:v>49</c:v>
                </c:pt>
                <c:pt idx="11">
                  <c:v>48.017668522286442</c:v>
                </c:pt>
                <c:pt idx="12">
                  <c:v>47</c:v>
                </c:pt>
                <c:pt idx="13">
                  <c:v>47.158300880960077</c:v>
                </c:pt>
                <c:pt idx="14">
                  <c:v>47</c:v>
                </c:pt>
                <c:pt idx="15">
                  <c:v>37.891125329925423</c:v>
                </c:pt>
                <c:pt idx="16">
                  <c:v>31</c:v>
                </c:pt>
                <c:pt idx="17">
                  <c:v>18.788642478836781</c:v>
                </c:pt>
                <c:pt idx="20">
                  <c:v>61.138035802759418</c:v>
                </c:pt>
              </c:numCache>
            </c:numRef>
          </c:val>
        </c:ser>
        <c:gapWidth val="50"/>
        <c:axId val="247311360"/>
        <c:axId val="247317632"/>
      </c:barChart>
      <c:scatterChart>
        <c:scatterStyle val="lineMarker"/>
        <c:ser>
          <c:idx val="0"/>
          <c:order val="0"/>
          <c:tx>
            <c:strRef>
              <c:f>'Ind 12A'!$AQ$37:$AQ$39</c:f>
              <c:strCache>
                <c:ptCount val="1"/>
                <c:pt idx="0">
                  <c:v>2010 Total</c:v>
                </c:pt>
              </c:strCache>
            </c:strRef>
          </c:tx>
          <c:spPr>
            <a:ln w="47625">
              <a:noFill/>
            </a:ln>
          </c:spPr>
          <c:marker>
            <c:symbol val="dash"/>
            <c:size val="7"/>
            <c:spPr>
              <a:solidFill>
                <a:srgbClr val="0070C0"/>
              </a:solidFill>
              <a:ln w="6350" cmpd="sng">
                <a:solidFill>
                  <a:srgbClr val="0070C0"/>
                </a:solidFill>
              </a:ln>
            </c:spPr>
          </c:marker>
          <c:dPt>
            <c:idx val="11"/>
            <c:marker>
              <c:symbol val="none"/>
            </c:marker>
          </c:dPt>
          <c:xVal>
            <c:strRef>
              <c:f>'Ind 12A'!$AP$40:$AP$60</c:f>
              <c:strCache>
                <c:ptCount val="21"/>
                <c:pt idx="0">
                  <c:v>Portugal</c:v>
                </c:pt>
                <c:pt idx="1">
                  <c:v>Cuba</c:v>
                </c:pt>
                <c:pt idx="2">
                  <c:v>España </c:v>
                </c:pt>
                <c:pt idx="3">
                  <c:v>Chile </c:v>
                </c:pt>
                <c:pt idx="4">
                  <c:v>Perú </c:v>
                </c:pt>
                <c:pt idx="5">
                  <c:v>Ecuador</c:v>
                </c:pt>
                <c:pt idx="6">
                  <c:v>Paraguay</c:v>
                </c:pt>
                <c:pt idx="7">
                  <c:v>Brasil</c:v>
                </c:pt>
                <c:pt idx="8">
                  <c:v>Colombia</c:v>
                </c:pt>
                <c:pt idx="9">
                  <c:v>El Salvador</c:v>
                </c:pt>
                <c:pt idx="10">
                  <c:v>México </c:v>
                </c:pt>
                <c:pt idx="11">
                  <c:v>Costa Rica</c:v>
                </c:pt>
                <c:pt idx="12">
                  <c:v>Argentina</c:v>
                </c:pt>
                <c:pt idx="13">
                  <c:v>R. Dominicana</c:v>
                </c:pt>
                <c:pt idx="14">
                  <c:v>Nicaragua</c:v>
                </c:pt>
                <c:pt idx="15">
                  <c:v>Guatemala</c:v>
                </c:pt>
                <c:pt idx="16">
                  <c:v>Panamá</c:v>
                </c:pt>
                <c:pt idx="17">
                  <c:v>Honduras</c:v>
                </c:pt>
                <c:pt idx="18">
                  <c:v>Uruguay</c:v>
                </c:pt>
                <c:pt idx="20">
                  <c:v>Iberoamérica</c:v>
                </c:pt>
              </c:strCache>
            </c:strRef>
          </c:xVal>
          <c:yVal>
            <c:numRef>
              <c:f>'Ind 12A'!$AQ$40:$AQ$60</c:f>
              <c:numCache>
                <c:formatCode>0</c:formatCode>
                <c:ptCount val="21"/>
                <c:pt idx="0">
                  <c:v>119.26411046129357</c:v>
                </c:pt>
                <c:pt idx="1">
                  <c:v>93.196695209114708</c:v>
                </c:pt>
                <c:pt idx="2">
                  <c:v>73.58486467228731</c:v>
                </c:pt>
                <c:pt idx="3">
                  <c:v>86.582105544209071</c:v>
                </c:pt>
                <c:pt idx="4">
                  <c:v>45.950935704894256</c:v>
                </c:pt>
                <c:pt idx="5">
                  <c:v>58.024890164709177</c:v>
                </c:pt>
                <c:pt idx="6">
                  <c:v>50.121960355744065</c:v>
                </c:pt>
                <c:pt idx="8">
                  <c:v>55.450200692010363</c:v>
                </c:pt>
                <c:pt idx="9">
                  <c:v>45.4986922918687</c:v>
                </c:pt>
                <c:pt idx="10">
                  <c:v>46.514782736089266</c:v>
                </c:pt>
                <c:pt idx="11">
                  <c:v>0</c:v>
                </c:pt>
                <c:pt idx="12">
                  <c:v>38.913586287786664</c:v>
                </c:pt>
                <c:pt idx="13">
                  <c:v>43.311194897200259</c:v>
                </c:pt>
                <c:pt idx="14">
                  <c:v>42.212089963779498</c:v>
                </c:pt>
                <c:pt idx="15">
                  <c:v>28.792802034044602</c:v>
                </c:pt>
                <c:pt idx="16">
                  <c:v>38.817164062743629</c:v>
                </c:pt>
                <c:pt idx="17">
                  <c:v>38.531052607312461</c:v>
                </c:pt>
                <c:pt idx="20">
                  <c:v>53.19137246922314</c:v>
                </c:pt>
              </c:numCache>
            </c:numRef>
          </c:yVal>
        </c:ser>
        <c:ser>
          <c:idx val="2"/>
          <c:order val="2"/>
          <c:tx>
            <c:strRef>
              <c:f>'Ind 12A'!$AS$37:$AS$39</c:f>
              <c:strCache>
                <c:ptCount val="1"/>
                <c:pt idx="0">
                  <c:v>2012 Total</c:v>
                </c:pt>
              </c:strCache>
            </c:strRef>
          </c:tx>
          <c:spPr>
            <a:ln w="25400">
              <a:noFill/>
            </a:ln>
          </c:spPr>
          <c:marker>
            <c:symbol val="diamond"/>
            <c:size val="5"/>
            <c:spPr>
              <a:solidFill>
                <a:srgbClr val="7030A0"/>
              </a:solidFill>
              <a:ln w="3175">
                <a:solidFill>
                  <a:srgbClr val="7030A0"/>
                </a:solidFill>
              </a:ln>
            </c:spPr>
          </c:marker>
          <c:xVal>
            <c:strRef>
              <c:f>'Ind 12A'!$AP$40:$AP$60</c:f>
              <c:strCache>
                <c:ptCount val="21"/>
                <c:pt idx="0">
                  <c:v>Portugal</c:v>
                </c:pt>
                <c:pt idx="1">
                  <c:v>Cuba</c:v>
                </c:pt>
                <c:pt idx="2">
                  <c:v>España </c:v>
                </c:pt>
                <c:pt idx="3">
                  <c:v>Chile </c:v>
                </c:pt>
                <c:pt idx="4">
                  <c:v>Perú </c:v>
                </c:pt>
                <c:pt idx="5">
                  <c:v>Ecuador</c:v>
                </c:pt>
                <c:pt idx="6">
                  <c:v>Paraguay</c:v>
                </c:pt>
                <c:pt idx="7">
                  <c:v>Brasil</c:v>
                </c:pt>
                <c:pt idx="8">
                  <c:v>Colombia</c:v>
                </c:pt>
                <c:pt idx="9">
                  <c:v>El Salvador</c:v>
                </c:pt>
                <c:pt idx="10">
                  <c:v>México </c:v>
                </c:pt>
                <c:pt idx="11">
                  <c:v>Costa Rica</c:v>
                </c:pt>
                <c:pt idx="12">
                  <c:v>Argentina</c:v>
                </c:pt>
                <c:pt idx="13">
                  <c:v>R. Dominicana</c:v>
                </c:pt>
                <c:pt idx="14">
                  <c:v>Nicaragua</c:v>
                </c:pt>
                <c:pt idx="15">
                  <c:v>Guatemala</c:v>
                </c:pt>
                <c:pt idx="16">
                  <c:v>Panamá</c:v>
                </c:pt>
                <c:pt idx="17">
                  <c:v>Honduras</c:v>
                </c:pt>
                <c:pt idx="18">
                  <c:v>Uruguay</c:v>
                </c:pt>
                <c:pt idx="20">
                  <c:v>Iberoamérica</c:v>
                </c:pt>
              </c:strCache>
            </c:strRef>
          </c:xVal>
          <c:yVal>
            <c:numRef>
              <c:f>'Ind 12A'!$AS$40:$AS$60</c:f>
              <c:numCache>
                <c:formatCode>0</c:formatCode>
                <c:ptCount val="21"/>
                <c:pt idx="0">
                  <c:v>105.12050940538961</c:v>
                </c:pt>
                <c:pt idx="1">
                  <c:v>96.721970570103736</c:v>
                </c:pt>
                <c:pt idx="2">
                  <c:v>85.395844170320274</c:v>
                </c:pt>
                <c:pt idx="3">
                  <c:v>86.781813417755131</c:v>
                </c:pt>
                <c:pt idx="4">
                  <c:v>67.125454479879039</c:v>
                </c:pt>
                <c:pt idx="5">
                  <c:v>58.318769073578636</c:v>
                </c:pt>
                <c:pt idx="6">
                  <c:v>53.749670574548794</c:v>
                </c:pt>
                <c:pt idx="7">
                  <c:v>54.108188044251584</c:v>
                </c:pt>
                <c:pt idx="8">
                  <c:v>54.470199423506131</c:v>
                </c:pt>
                <c:pt idx="9">
                  <c:v>49.395145499725871</c:v>
                </c:pt>
                <c:pt idx="10">
                  <c:v>46.772310033875023</c:v>
                </c:pt>
                <c:pt idx="11">
                  <c:v>44.949594290924757</c:v>
                </c:pt>
                <c:pt idx="12">
                  <c:v>43</c:v>
                </c:pt>
                <c:pt idx="13">
                  <c:v>48.514531494226667</c:v>
                </c:pt>
                <c:pt idx="14">
                  <c:v>46.091018390643889</c:v>
                </c:pt>
                <c:pt idx="15">
                  <c:v>35.274011115517332</c:v>
                </c:pt>
                <c:pt idx="16">
                  <c:v>43.213726176170844</c:v>
                </c:pt>
                <c:pt idx="17">
                  <c:v>38.141513442002292</c:v>
                </c:pt>
                <c:pt idx="18">
                  <c:v>28.241363025393252</c:v>
                </c:pt>
                <c:pt idx="20">
                  <c:v>57.125559611990134</c:v>
                </c:pt>
              </c:numCache>
            </c:numRef>
          </c:yVal>
        </c:ser>
        <c:ser>
          <c:idx val="1"/>
          <c:order val="1"/>
          <c:tx>
            <c:strRef>
              <c:f>'Ind 12A'!$AR$37:$AR$39</c:f>
              <c:strCache>
                <c:ptCount val="1"/>
                <c:pt idx="0">
                  <c:v>2010 a alumnas</c:v>
                </c:pt>
              </c:strCache>
            </c:strRef>
          </c:tx>
          <c:spPr>
            <a:ln w="47625">
              <a:noFill/>
            </a:ln>
          </c:spPr>
          <c:marker>
            <c:symbol val="dash"/>
            <c:size val="5"/>
            <c:spPr>
              <a:ln w="3175">
                <a:solidFill>
                  <a:srgbClr val="FF0000"/>
                </a:solidFill>
              </a:ln>
            </c:spPr>
          </c:marker>
          <c:xVal>
            <c:strRef>
              <c:f>'Ind 12A'!$AP$40:$AP$60</c:f>
              <c:strCache>
                <c:ptCount val="21"/>
                <c:pt idx="0">
                  <c:v>Portugal</c:v>
                </c:pt>
                <c:pt idx="1">
                  <c:v>Cuba</c:v>
                </c:pt>
                <c:pt idx="2">
                  <c:v>España </c:v>
                </c:pt>
                <c:pt idx="3">
                  <c:v>Chile </c:v>
                </c:pt>
                <c:pt idx="4">
                  <c:v>Perú </c:v>
                </c:pt>
                <c:pt idx="5">
                  <c:v>Ecuador</c:v>
                </c:pt>
                <c:pt idx="6">
                  <c:v>Paraguay</c:v>
                </c:pt>
                <c:pt idx="7">
                  <c:v>Brasil</c:v>
                </c:pt>
                <c:pt idx="8">
                  <c:v>Colombia</c:v>
                </c:pt>
                <c:pt idx="9">
                  <c:v>El Salvador</c:v>
                </c:pt>
                <c:pt idx="10">
                  <c:v>México </c:v>
                </c:pt>
                <c:pt idx="11">
                  <c:v>Costa Rica</c:v>
                </c:pt>
                <c:pt idx="12">
                  <c:v>Argentina</c:v>
                </c:pt>
                <c:pt idx="13">
                  <c:v>R. Dominicana</c:v>
                </c:pt>
                <c:pt idx="14">
                  <c:v>Nicaragua</c:v>
                </c:pt>
                <c:pt idx="15">
                  <c:v>Guatemala</c:v>
                </c:pt>
                <c:pt idx="16">
                  <c:v>Panamá</c:v>
                </c:pt>
                <c:pt idx="17">
                  <c:v>Honduras</c:v>
                </c:pt>
                <c:pt idx="18">
                  <c:v>Uruguay</c:v>
                </c:pt>
                <c:pt idx="20">
                  <c:v>Iberoamérica</c:v>
                </c:pt>
              </c:strCache>
            </c:strRef>
          </c:xVal>
          <c:yVal>
            <c:numRef>
              <c:f>'Ind 12A'!$AR$40:$AR$60</c:f>
              <c:numCache>
                <c:formatCode>0</c:formatCode>
                <c:ptCount val="21"/>
                <c:pt idx="0">
                  <c:v>133.17575523258881</c:v>
                </c:pt>
                <c:pt idx="1">
                  <c:v>93.459592360319263</c:v>
                </c:pt>
                <c:pt idx="2">
                  <c:v>83.452560240963862</c:v>
                </c:pt>
                <c:pt idx="3">
                  <c:v>89.898954161418615</c:v>
                </c:pt>
                <c:pt idx="4">
                  <c:v>47.473316298467559</c:v>
                </c:pt>
                <c:pt idx="5">
                  <c:v>60.378090966440446</c:v>
                </c:pt>
                <c:pt idx="6">
                  <c:v>54.616848003221286</c:v>
                </c:pt>
                <c:pt idx="8">
                  <c:v>61.616525800763142</c:v>
                </c:pt>
                <c:pt idx="9">
                  <c:v>47.517035650571756</c:v>
                </c:pt>
                <c:pt idx="10">
                  <c:v>50.324888989496387</c:v>
                </c:pt>
                <c:pt idx="11">
                  <c:v>49.268944360604635</c:v>
                </c:pt>
                <c:pt idx="12">
                  <c:v>46.800166172313716</c:v>
                </c:pt>
                <c:pt idx="13">
                  <c:v>51.101387262334356</c:v>
                </c:pt>
                <c:pt idx="14">
                  <c:v>48.557592743487774</c:v>
                </c:pt>
                <c:pt idx="15">
                  <c:v>29.599330029311215</c:v>
                </c:pt>
                <c:pt idx="16">
                  <c:v>43.213797922688435</c:v>
                </c:pt>
                <c:pt idx="17">
                  <c:v>45.660726683638046</c:v>
                </c:pt>
                <c:pt idx="20">
                  <c:v>60.947971345801719</c:v>
                </c:pt>
              </c:numCache>
            </c:numRef>
          </c:yVal>
        </c:ser>
        <c:axId val="247311360"/>
        <c:axId val="247317632"/>
      </c:scatterChart>
      <c:catAx>
        <c:axId val="247311360"/>
        <c:scaling>
          <c:orientation val="minMax"/>
        </c:scaling>
        <c:axPos val="b"/>
        <c:numFmt formatCode="General" sourceLinked="0"/>
        <c:tickLblPos val="nextTo"/>
        <c:crossAx val="247317632"/>
        <c:crosses val="autoZero"/>
        <c:auto val="1"/>
        <c:lblAlgn val="ctr"/>
        <c:lblOffset val="100"/>
      </c:catAx>
      <c:valAx>
        <c:axId val="247317632"/>
        <c:scaling>
          <c:orientation val="minMax"/>
        </c:scaling>
        <c:delete val="1"/>
        <c:axPos val="l"/>
        <c:numFmt formatCode="0" sourceLinked="1"/>
        <c:tickLblPos val="none"/>
        <c:crossAx val="247311360"/>
        <c:crosses val="autoZero"/>
        <c:crossBetween val="between"/>
      </c:valAx>
    </c:plotArea>
    <c:legend>
      <c:legendPos val="t"/>
      <c:layout>
        <c:manualLayout>
          <c:xMode val="edge"/>
          <c:yMode val="edge"/>
          <c:x val="0.15158611111111209"/>
          <c:y val="2.6458333333333341E-2"/>
          <c:w val="0.75562388888889476"/>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366" r="0.75000000000000366"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2.5904814814814842E-2"/>
          <c:y val="0.14270069444444444"/>
          <c:w val="0.94822481481481835"/>
          <c:h val="0.5599819444444446"/>
        </c:manualLayout>
      </c:layout>
      <c:barChart>
        <c:barDir val="col"/>
        <c:grouping val="clustered"/>
        <c:ser>
          <c:idx val="2"/>
          <c:order val="2"/>
          <c:tx>
            <c:strRef>
              <c:f>'Ind 12B'!$AL$6:$AL$8</c:f>
              <c:strCache>
                <c:ptCount val="1"/>
                <c:pt idx="0">
                  <c:v>2015 (*) Total </c:v>
                </c:pt>
              </c:strCache>
            </c:strRef>
          </c:tx>
          <c:spPr>
            <a:noFill/>
            <a:ln w="9525">
              <a:solidFill>
                <a:srgbClr val="254061"/>
              </a:solidFill>
            </a:ln>
          </c:spPr>
          <c:dLbls>
            <c:spPr>
              <a:noFill/>
              <a:ln>
                <a:noFill/>
              </a:ln>
              <a:effectLst/>
            </c:spPr>
            <c:txPr>
              <a:bodyPr/>
              <a:lstStyle/>
              <a:p>
                <a:pPr>
                  <a:defRPr>
                    <a:solidFill>
                      <a:srgbClr val="254061"/>
                    </a:solidFill>
                  </a:defRPr>
                </a:pPr>
                <a:endParaRPr lang="es-ES"/>
              </a:p>
            </c:txPr>
            <c:dLblPos val="inBase"/>
            <c:showVal val="1"/>
            <c:extLst>
              <c:ext xmlns:c15="http://schemas.microsoft.com/office/drawing/2012/chart" uri="{CE6537A1-D6FC-4f65-9D91-7224C49458BB}">
                <c15:layout/>
                <c15:showLeaderLines val="1"/>
              </c:ext>
            </c:extLst>
          </c:dLbls>
          <c:cat>
            <c:strRef>
              <c:f>'Ind 12B'!$AI$9:$AI$24</c:f>
              <c:strCache>
                <c:ptCount val="16"/>
                <c:pt idx="0">
                  <c:v>Chile</c:v>
                </c:pt>
                <c:pt idx="1">
                  <c:v>Perú </c:v>
                </c:pt>
                <c:pt idx="2">
                  <c:v>Portugal </c:v>
                </c:pt>
                <c:pt idx="3">
                  <c:v>España </c:v>
                </c:pt>
                <c:pt idx="4">
                  <c:v>Ecuador</c:v>
                </c:pt>
                <c:pt idx="5">
                  <c:v>Argentina </c:v>
                </c:pt>
                <c:pt idx="6">
                  <c:v>Brasil</c:v>
                </c:pt>
                <c:pt idx="7">
                  <c:v>Paraguay </c:v>
                </c:pt>
                <c:pt idx="8">
                  <c:v>R. Dominicana</c:v>
                </c:pt>
                <c:pt idx="9">
                  <c:v>El Salvador</c:v>
                </c:pt>
                <c:pt idx="10">
                  <c:v>Uruguay</c:v>
                </c:pt>
                <c:pt idx="11">
                  <c:v>Honduras</c:v>
                </c:pt>
                <c:pt idx="12">
                  <c:v>Costa Rica</c:v>
                </c:pt>
                <c:pt idx="13">
                  <c:v>Cuba</c:v>
                </c:pt>
                <c:pt idx="15">
                  <c:v>Iberoamérica</c:v>
                </c:pt>
              </c:strCache>
            </c:strRef>
          </c:cat>
          <c:val>
            <c:numRef>
              <c:f>'Ind 12B'!$AL$9:$AL$24</c:f>
              <c:numCache>
                <c:formatCode>0</c:formatCode>
                <c:ptCount val="16"/>
                <c:pt idx="0">
                  <c:v>84.501122827038273</c:v>
                </c:pt>
                <c:pt idx="1">
                  <c:v>82.02388274198853</c:v>
                </c:pt>
                <c:pt idx="2">
                  <c:v>77.001714499241672</c:v>
                </c:pt>
                <c:pt idx="3">
                  <c:v>65.813937518508823</c:v>
                </c:pt>
                <c:pt idx="4">
                  <c:v>65.111669529839489</c:v>
                </c:pt>
                <c:pt idx="5">
                  <c:v>63.561392936416894</c:v>
                </c:pt>
                <c:pt idx="6">
                  <c:v>62.410163055988434</c:v>
                </c:pt>
                <c:pt idx="7">
                  <c:v>57.1766369227891</c:v>
                </c:pt>
                <c:pt idx="8">
                  <c:v>53.553920084550299</c:v>
                </c:pt>
                <c:pt idx="9">
                  <c:v>44.088062727047692</c:v>
                </c:pt>
                <c:pt idx="10">
                  <c:v>38.209106398348005</c:v>
                </c:pt>
                <c:pt idx="11">
                  <c:v>1.511279942528301</c:v>
                </c:pt>
                <c:pt idx="15">
                  <c:v>56.885094371524943</c:v>
                </c:pt>
              </c:numCache>
            </c:numRef>
          </c:val>
        </c:ser>
        <c:ser>
          <c:idx val="3"/>
          <c:order val="3"/>
          <c:tx>
            <c:strRef>
              <c:f>'Ind 12B'!$AM$6:$AM$8</c:f>
              <c:strCache>
                <c:ptCount val="1"/>
                <c:pt idx="0">
                  <c:v>2015 (*) alumnas</c:v>
                </c:pt>
              </c:strCache>
            </c:strRef>
          </c:tx>
          <c:spPr>
            <a:noFill/>
            <a:ln w="3175" cmpd="sng">
              <a:solidFill>
                <a:srgbClr val="F79646">
                  <a:lumMod val="75000"/>
                </a:srgbClr>
              </a:solidFill>
            </a:ln>
          </c:spPr>
          <c:dLbls>
            <c:spPr>
              <a:noFill/>
              <a:ln>
                <a:noFill/>
              </a:ln>
              <a:effectLst/>
            </c:spPr>
            <c:txPr>
              <a:bodyPr rot="0" vert="horz"/>
              <a:lstStyle/>
              <a:p>
                <a:pPr>
                  <a:defRPr>
                    <a:solidFill>
                      <a:schemeClr val="accent6">
                        <a:lumMod val="75000"/>
                      </a:schemeClr>
                    </a:solidFill>
                  </a:defRPr>
                </a:pPr>
                <a:endParaRPr lang="es-ES"/>
              </a:p>
            </c:txPr>
            <c:showVal val="1"/>
            <c:extLst>
              <c:ext xmlns:c15="http://schemas.microsoft.com/office/drawing/2012/chart" uri="{CE6537A1-D6FC-4f65-9D91-7224C49458BB}">
                <c15:layout/>
                <c15:showLeaderLines val="0"/>
              </c:ext>
            </c:extLst>
          </c:dLbls>
          <c:cat>
            <c:strRef>
              <c:f>'Ind 12B'!$AI$9:$AI$24</c:f>
              <c:strCache>
                <c:ptCount val="16"/>
                <c:pt idx="0">
                  <c:v>Chile</c:v>
                </c:pt>
                <c:pt idx="1">
                  <c:v>Perú </c:v>
                </c:pt>
                <c:pt idx="2">
                  <c:v>Portugal </c:v>
                </c:pt>
                <c:pt idx="3">
                  <c:v>España </c:v>
                </c:pt>
                <c:pt idx="4">
                  <c:v>Ecuador</c:v>
                </c:pt>
                <c:pt idx="5">
                  <c:v>Argentina </c:v>
                </c:pt>
                <c:pt idx="6">
                  <c:v>Brasil</c:v>
                </c:pt>
                <c:pt idx="7">
                  <c:v>Paraguay </c:v>
                </c:pt>
                <c:pt idx="8">
                  <c:v>R. Dominicana</c:v>
                </c:pt>
                <c:pt idx="9">
                  <c:v>El Salvador</c:v>
                </c:pt>
                <c:pt idx="10">
                  <c:v>Uruguay</c:v>
                </c:pt>
                <c:pt idx="11">
                  <c:v>Honduras</c:v>
                </c:pt>
                <c:pt idx="12">
                  <c:v>Costa Rica</c:v>
                </c:pt>
                <c:pt idx="13">
                  <c:v>Cuba</c:v>
                </c:pt>
                <c:pt idx="15">
                  <c:v>Iberoamérica</c:v>
                </c:pt>
              </c:strCache>
            </c:strRef>
          </c:cat>
          <c:val>
            <c:numRef>
              <c:f>'Ind 12B'!$AM$9:$AM$24</c:f>
              <c:numCache>
                <c:formatCode>0</c:formatCode>
                <c:ptCount val="16"/>
                <c:pt idx="0">
                  <c:v>87.495944644396005</c:v>
                </c:pt>
                <c:pt idx="1">
                  <c:v>80.888939926580235</c:v>
                </c:pt>
                <c:pt idx="2">
                  <c:v>82.02760210414327</c:v>
                </c:pt>
                <c:pt idx="3">
                  <c:v>71.402777644773835</c:v>
                </c:pt>
                <c:pt idx="4">
                  <c:v>66.373635632780548</c:v>
                </c:pt>
                <c:pt idx="5">
                  <c:v>68.64777694989084</c:v>
                </c:pt>
                <c:pt idx="6">
                  <c:v>67.73184731097237</c:v>
                </c:pt>
                <c:pt idx="7">
                  <c:v>60.292308449387335</c:v>
                </c:pt>
                <c:pt idx="8">
                  <c:v>59.535163930627675</c:v>
                </c:pt>
                <c:pt idx="9">
                  <c:v>46.626619183657496</c:v>
                </c:pt>
                <c:pt idx="10">
                  <c:v>44.947011647890008</c:v>
                </c:pt>
                <c:pt idx="11">
                  <c:v>1.6608183928185614</c:v>
                </c:pt>
                <c:pt idx="15">
                  <c:v>61.011488670768053</c:v>
                </c:pt>
              </c:numCache>
            </c:numRef>
          </c:val>
        </c:ser>
        <c:gapWidth val="50"/>
        <c:overlap val="57"/>
        <c:axId val="247376512"/>
        <c:axId val="247390976"/>
      </c:barChart>
      <c:scatterChart>
        <c:scatterStyle val="lineMarker"/>
        <c:ser>
          <c:idx val="0"/>
          <c:order val="0"/>
          <c:tx>
            <c:strRef>
              <c:f>'Ind 12B'!$AJ$6:$AJ$8</c:f>
              <c:strCache>
                <c:ptCount val="1"/>
                <c:pt idx="0">
                  <c:v>2010 Total </c:v>
                </c:pt>
              </c:strCache>
            </c:strRef>
          </c:tx>
          <c:spPr>
            <a:ln w="47625">
              <a:noFill/>
            </a:ln>
          </c:spPr>
          <c:marker>
            <c:symbol val="dash"/>
            <c:size val="5"/>
            <c:spPr>
              <a:ln w="3175" cmpd="sng"/>
            </c:spPr>
          </c:marker>
          <c:xVal>
            <c:strRef>
              <c:f>'Ind 12B'!$AI$9:$AI$24</c:f>
              <c:strCache>
                <c:ptCount val="16"/>
                <c:pt idx="0">
                  <c:v>Chile</c:v>
                </c:pt>
                <c:pt idx="1">
                  <c:v>Perú </c:v>
                </c:pt>
                <c:pt idx="2">
                  <c:v>Portugal </c:v>
                </c:pt>
                <c:pt idx="3">
                  <c:v>España </c:v>
                </c:pt>
                <c:pt idx="4">
                  <c:v>Ecuador</c:v>
                </c:pt>
                <c:pt idx="5">
                  <c:v>Argentina </c:v>
                </c:pt>
                <c:pt idx="6">
                  <c:v>Brasil</c:v>
                </c:pt>
                <c:pt idx="7">
                  <c:v>Paraguay </c:v>
                </c:pt>
                <c:pt idx="8">
                  <c:v>R. Dominicana</c:v>
                </c:pt>
                <c:pt idx="9">
                  <c:v>El Salvador</c:v>
                </c:pt>
                <c:pt idx="10">
                  <c:v>Uruguay</c:v>
                </c:pt>
                <c:pt idx="11">
                  <c:v>Honduras</c:v>
                </c:pt>
                <c:pt idx="12">
                  <c:v>Costa Rica</c:v>
                </c:pt>
                <c:pt idx="13">
                  <c:v>Cuba</c:v>
                </c:pt>
                <c:pt idx="15">
                  <c:v>Iberoamérica</c:v>
                </c:pt>
              </c:strCache>
            </c:strRef>
          </c:xVal>
          <c:yVal>
            <c:numRef>
              <c:f>'Ind 12B'!$AJ$9:$AJ$24</c:f>
              <c:numCache>
                <c:formatCode>0</c:formatCode>
                <c:ptCount val="16"/>
                <c:pt idx="1">
                  <c:v>77.12089876992971</c:v>
                </c:pt>
                <c:pt idx="2">
                  <c:v>59.14550168621863</c:v>
                </c:pt>
                <c:pt idx="3">
                  <c:v>61.466766299876177</c:v>
                </c:pt>
                <c:pt idx="4">
                  <c:v>58.655728107435515</c:v>
                </c:pt>
                <c:pt idx="5">
                  <c:v>53.068482665479657</c:v>
                </c:pt>
                <c:pt idx="7">
                  <c:v>52.648910448880827</c:v>
                </c:pt>
                <c:pt idx="8">
                  <c:v>37.223187829463477</c:v>
                </c:pt>
                <c:pt idx="9">
                  <c:v>41.555658417310923</c:v>
                </c:pt>
                <c:pt idx="12">
                  <c:v>43.683293497442307</c:v>
                </c:pt>
                <c:pt idx="15">
                  <c:v>53.840936413559696</c:v>
                </c:pt>
              </c:numCache>
            </c:numRef>
          </c:yVal>
        </c:ser>
        <c:ser>
          <c:idx val="1"/>
          <c:order val="1"/>
          <c:tx>
            <c:strRef>
              <c:f>'Ind 12B'!$AK$6:$AK$8</c:f>
              <c:strCache>
                <c:ptCount val="1"/>
                <c:pt idx="0">
                  <c:v>2012 Total </c:v>
                </c:pt>
              </c:strCache>
            </c:strRef>
          </c:tx>
          <c:spPr>
            <a:ln w="47625">
              <a:noFill/>
            </a:ln>
          </c:spPr>
          <c:marker>
            <c:symbol val="dash"/>
            <c:size val="5"/>
            <c:spPr>
              <a:ln w="3175">
                <a:solidFill>
                  <a:srgbClr val="FF0000"/>
                </a:solidFill>
              </a:ln>
            </c:spPr>
          </c:marker>
          <c:xVal>
            <c:strRef>
              <c:f>'Ind 12B'!$AI$9:$AI$24</c:f>
              <c:strCache>
                <c:ptCount val="16"/>
                <c:pt idx="0">
                  <c:v>Chile</c:v>
                </c:pt>
                <c:pt idx="1">
                  <c:v>Perú </c:v>
                </c:pt>
                <c:pt idx="2">
                  <c:v>Portugal </c:v>
                </c:pt>
                <c:pt idx="3">
                  <c:v>España </c:v>
                </c:pt>
                <c:pt idx="4">
                  <c:v>Ecuador</c:v>
                </c:pt>
                <c:pt idx="5">
                  <c:v>Argentina </c:v>
                </c:pt>
                <c:pt idx="6">
                  <c:v>Brasil</c:v>
                </c:pt>
                <c:pt idx="7">
                  <c:v>Paraguay </c:v>
                </c:pt>
                <c:pt idx="8">
                  <c:v>R. Dominicana</c:v>
                </c:pt>
                <c:pt idx="9">
                  <c:v>El Salvador</c:v>
                </c:pt>
                <c:pt idx="10">
                  <c:v>Uruguay</c:v>
                </c:pt>
                <c:pt idx="11">
                  <c:v>Honduras</c:v>
                </c:pt>
                <c:pt idx="12">
                  <c:v>Costa Rica</c:v>
                </c:pt>
                <c:pt idx="13">
                  <c:v>Cuba</c:v>
                </c:pt>
                <c:pt idx="15">
                  <c:v>Iberoamérica</c:v>
                </c:pt>
              </c:strCache>
            </c:strRef>
          </c:xVal>
          <c:yVal>
            <c:numRef>
              <c:f>'Ind 12B'!$AK$9:$AK$24</c:f>
              <c:numCache>
                <c:formatCode>0</c:formatCode>
                <c:ptCount val="16"/>
                <c:pt idx="0">
                  <c:v>81.501222292509013</c:v>
                </c:pt>
                <c:pt idx="1">
                  <c:v>81.36846427646779</c:v>
                </c:pt>
                <c:pt idx="2">
                  <c:v>67.822568039321254</c:v>
                </c:pt>
                <c:pt idx="3">
                  <c:v>63.010381862352396</c:v>
                </c:pt>
                <c:pt idx="4">
                  <c:v>66.383596846488274</c:v>
                </c:pt>
                <c:pt idx="5">
                  <c:v>64.737385366447853</c:v>
                </c:pt>
                <c:pt idx="6">
                  <c:v>59.548831319750015</c:v>
                </c:pt>
                <c:pt idx="7">
                  <c:v>59.930512074051599</c:v>
                </c:pt>
                <c:pt idx="8">
                  <c:v>53.682216589357587</c:v>
                </c:pt>
                <c:pt idx="9">
                  <c:v>43.32348513110211</c:v>
                </c:pt>
                <c:pt idx="10">
                  <c:v>37.484178953837137</c:v>
                </c:pt>
                <c:pt idx="12">
                  <c:v>46.215595039517723</c:v>
                </c:pt>
                <c:pt idx="13">
                  <c:v>78.702317040420581</c:v>
                </c:pt>
                <c:pt idx="15">
                  <c:v>57.429415889351745</c:v>
                </c:pt>
              </c:numCache>
            </c:numRef>
          </c:yVal>
        </c:ser>
        <c:axId val="247376512"/>
        <c:axId val="247390976"/>
      </c:scatterChart>
      <c:catAx>
        <c:axId val="247376512"/>
        <c:scaling>
          <c:orientation val="minMax"/>
        </c:scaling>
        <c:axPos val="b"/>
        <c:numFmt formatCode="General" sourceLinked="0"/>
        <c:tickLblPos val="nextTo"/>
        <c:crossAx val="247390976"/>
        <c:crosses val="autoZero"/>
        <c:auto val="1"/>
        <c:lblAlgn val="ctr"/>
        <c:lblOffset val="100"/>
      </c:catAx>
      <c:valAx>
        <c:axId val="247390976"/>
        <c:scaling>
          <c:orientation val="minMax"/>
        </c:scaling>
        <c:delete val="1"/>
        <c:axPos val="l"/>
        <c:numFmt formatCode="0" sourceLinked="1"/>
        <c:tickLblPos val="none"/>
        <c:crossAx val="247376512"/>
        <c:crosses val="autoZero"/>
        <c:crossBetween val="between"/>
      </c:valAx>
    </c:plotArea>
    <c:legend>
      <c:legendPos val="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366" r="0.75000000000000366"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s-ES"/>
  <c:chart>
    <c:plotArea>
      <c:layout/>
      <c:barChart>
        <c:barDir val="bar"/>
        <c:grouping val="stacked"/>
        <c:ser>
          <c:idx val="0"/>
          <c:order val="0"/>
          <c:tx>
            <c:strRef>
              <c:f>'Ind 13A mat'!$M$6</c:f>
              <c:strCache>
                <c:ptCount val="1"/>
                <c:pt idx="0">
                  <c:v>&lt; Nivel 1</c:v>
                </c:pt>
              </c:strCache>
            </c:strRef>
          </c:tx>
          <c:spPr>
            <a:noFill/>
            <a:ln>
              <a:solidFill>
                <a:srgbClr val="FF0000"/>
              </a:solidFill>
            </a:ln>
          </c:spPr>
          <c:dLbls>
            <c:spPr>
              <a:noFill/>
              <a:ln>
                <a:noFill/>
              </a:ln>
              <a:effectLst/>
            </c:spPr>
            <c:txPr>
              <a:bodyPr/>
              <a:lstStyle/>
              <a:p>
                <a:pPr>
                  <a:defRPr>
                    <a:solidFill>
                      <a:srgbClr val="C00000"/>
                    </a:solidFill>
                  </a:defRPr>
                </a:pPr>
                <a:endParaRPr lang="es-ES"/>
              </a:p>
            </c:txPr>
            <c:dLblPos val="inEnd"/>
            <c:showVal val="1"/>
            <c:extLst>
              <c:ext xmlns:c15="http://schemas.microsoft.com/office/drawing/2012/chart" uri="{CE6537A1-D6FC-4f65-9D91-7224C49458BB}">
                <c15:showLeaderLines val="0"/>
              </c:ext>
            </c:extLst>
          </c:dLbls>
          <c:cat>
            <c:strRef>
              <c:f>'Ind 13A mat'!$L$8:$L$16</c:f>
              <c:strCache>
                <c:ptCount val="9"/>
                <c:pt idx="0">
                  <c:v>R. Dominicana</c:v>
                </c:pt>
                <c:pt idx="1">
                  <c:v>Paraguay</c:v>
                </c:pt>
                <c:pt idx="2">
                  <c:v>Guatemala</c:v>
                </c:pt>
                <c:pt idx="3">
                  <c:v>México</c:v>
                </c:pt>
                <c:pt idx="4">
                  <c:v>Colombia</c:v>
                </c:pt>
                <c:pt idx="5">
                  <c:v>Chile</c:v>
                </c:pt>
                <c:pt idx="6">
                  <c:v>España</c:v>
                </c:pt>
                <c:pt idx="8">
                  <c:v>ICCS</c:v>
                </c:pt>
              </c:strCache>
            </c:strRef>
          </c:cat>
          <c:val>
            <c:numRef>
              <c:f>'Ind 13A mat'!$M$8:$M$16</c:f>
              <c:numCache>
                <c:formatCode>0</c:formatCode>
                <c:ptCount val="9"/>
                <c:pt idx="0">
                  <c:v>-61</c:v>
                </c:pt>
                <c:pt idx="1">
                  <c:v>-38</c:v>
                </c:pt>
                <c:pt idx="2">
                  <c:v>-30</c:v>
                </c:pt>
                <c:pt idx="3">
                  <c:v>-26</c:v>
                </c:pt>
                <c:pt idx="4">
                  <c:v>-21</c:v>
                </c:pt>
                <c:pt idx="5">
                  <c:v>-16</c:v>
                </c:pt>
                <c:pt idx="6">
                  <c:v>-11</c:v>
                </c:pt>
                <c:pt idx="8">
                  <c:v>-16</c:v>
                </c:pt>
              </c:numCache>
            </c:numRef>
          </c:val>
        </c:ser>
        <c:ser>
          <c:idx val="1"/>
          <c:order val="1"/>
          <c:tx>
            <c:strRef>
              <c:f>'Ind 13A mat'!$N$6</c:f>
              <c:strCache>
                <c:ptCount val="1"/>
                <c:pt idx="0">
                  <c:v>Nivel 1</c:v>
                </c:pt>
              </c:strCache>
            </c:strRef>
          </c:tx>
          <c:spPr>
            <a:noFill/>
            <a:ln>
              <a:solidFill>
                <a:srgbClr val="7030A0"/>
              </a:solidFill>
            </a:ln>
          </c:spPr>
          <c:cat>
            <c:strRef>
              <c:f>'Ind 13A mat'!$L$8:$L$16</c:f>
              <c:strCache>
                <c:ptCount val="9"/>
                <c:pt idx="0">
                  <c:v>R. Dominicana</c:v>
                </c:pt>
                <c:pt idx="1">
                  <c:v>Paraguay</c:v>
                </c:pt>
                <c:pt idx="2">
                  <c:v>Guatemala</c:v>
                </c:pt>
                <c:pt idx="3">
                  <c:v>México</c:v>
                </c:pt>
                <c:pt idx="4">
                  <c:v>Colombia</c:v>
                </c:pt>
                <c:pt idx="5">
                  <c:v>Chile</c:v>
                </c:pt>
                <c:pt idx="6">
                  <c:v>España</c:v>
                </c:pt>
                <c:pt idx="8">
                  <c:v>ICCS</c:v>
                </c:pt>
              </c:strCache>
            </c:strRef>
          </c:cat>
          <c:val>
            <c:numRef>
              <c:f>'Ind 13A mat'!$N$8:$N$16</c:f>
              <c:numCache>
                <c:formatCode>0</c:formatCode>
                <c:ptCount val="9"/>
                <c:pt idx="0">
                  <c:v>31</c:v>
                </c:pt>
                <c:pt idx="1">
                  <c:v>35</c:v>
                </c:pt>
                <c:pt idx="2">
                  <c:v>42</c:v>
                </c:pt>
                <c:pt idx="3">
                  <c:v>36</c:v>
                </c:pt>
                <c:pt idx="4">
                  <c:v>36</c:v>
                </c:pt>
                <c:pt idx="5">
                  <c:v>33</c:v>
                </c:pt>
                <c:pt idx="6">
                  <c:v>26</c:v>
                </c:pt>
                <c:pt idx="8">
                  <c:v>26</c:v>
                </c:pt>
              </c:numCache>
            </c:numRef>
          </c:val>
        </c:ser>
        <c:ser>
          <c:idx val="2"/>
          <c:order val="2"/>
          <c:tx>
            <c:strRef>
              <c:f>'Ind 13A mat'!$O$6</c:f>
              <c:strCache>
                <c:ptCount val="1"/>
                <c:pt idx="0">
                  <c:v>Nivel 2</c:v>
                </c:pt>
              </c:strCache>
            </c:strRef>
          </c:tx>
          <c:spPr>
            <a:noFill/>
            <a:ln>
              <a:solidFill>
                <a:srgbClr val="0070C0"/>
              </a:solidFill>
            </a:ln>
          </c:spPr>
          <c:cat>
            <c:strRef>
              <c:f>'Ind 13A mat'!$L$8:$L$16</c:f>
              <c:strCache>
                <c:ptCount val="9"/>
                <c:pt idx="0">
                  <c:v>R. Dominicana</c:v>
                </c:pt>
                <c:pt idx="1">
                  <c:v>Paraguay</c:v>
                </c:pt>
                <c:pt idx="2">
                  <c:v>Guatemala</c:v>
                </c:pt>
                <c:pt idx="3">
                  <c:v>México</c:v>
                </c:pt>
                <c:pt idx="4">
                  <c:v>Colombia</c:v>
                </c:pt>
                <c:pt idx="5">
                  <c:v>Chile</c:v>
                </c:pt>
                <c:pt idx="6">
                  <c:v>España</c:v>
                </c:pt>
                <c:pt idx="8">
                  <c:v>ICCS</c:v>
                </c:pt>
              </c:strCache>
            </c:strRef>
          </c:cat>
          <c:val>
            <c:numRef>
              <c:f>'Ind 13A mat'!$O$8:$O$16</c:f>
              <c:numCache>
                <c:formatCode>0</c:formatCode>
                <c:ptCount val="9"/>
                <c:pt idx="0">
                  <c:v>7</c:v>
                </c:pt>
                <c:pt idx="1">
                  <c:v>20</c:v>
                </c:pt>
                <c:pt idx="2">
                  <c:v>22</c:v>
                </c:pt>
                <c:pt idx="3">
                  <c:v>27</c:v>
                </c:pt>
                <c:pt idx="4">
                  <c:v>32</c:v>
                </c:pt>
                <c:pt idx="5">
                  <c:v>32</c:v>
                </c:pt>
                <c:pt idx="6">
                  <c:v>37</c:v>
                </c:pt>
                <c:pt idx="8">
                  <c:v>31</c:v>
                </c:pt>
              </c:numCache>
            </c:numRef>
          </c:val>
        </c:ser>
        <c:ser>
          <c:idx val="3"/>
          <c:order val="3"/>
          <c:tx>
            <c:strRef>
              <c:f>'Ind 13A mat'!$P$6</c:f>
              <c:strCache>
                <c:ptCount val="1"/>
                <c:pt idx="0">
                  <c:v>Nivel 3</c:v>
                </c:pt>
              </c:strCache>
            </c:strRef>
          </c:tx>
          <c:spPr>
            <a:noFill/>
            <a:ln>
              <a:solidFill>
                <a:srgbClr val="00B050"/>
              </a:solidFill>
            </a:ln>
          </c:spPr>
          <c:dLbls>
            <c:dLbl>
              <c:idx val="0"/>
              <c:layout>
                <c:manualLayout>
                  <c:x val="1.3834422657952304E-2"/>
                  <c:y val="-4.4097222222223105E-3"/>
                </c:manualLayout>
              </c:layout>
              <c:showVal val="1"/>
              <c:extLst>
                <c:ext xmlns:c15="http://schemas.microsoft.com/office/drawing/2012/chart" uri="{CE6537A1-D6FC-4f65-9D91-7224C49458BB}"/>
              </c:extLst>
            </c:dLbl>
            <c:spPr>
              <a:noFill/>
              <a:ln>
                <a:noFill/>
              </a:ln>
              <a:effectLst/>
            </c:spPr>
            <c:txPr>
              <a:bodyPr/>
              <a:lstStyle/>
              <a:p>
                <a:pPr>
                  <a:defRPr>
                    <a:solidFill>
                      <a:srgbClr val="00B050"/>
                    </a:solidFill>
                  </a:defRPr>
                </a:pPr>
                <a:endParaRPr lang="es-ES"/>
              </a:p>
            </c:txPr>
            <c:showVal val="1"/>
            <c:extLst>
              <c:ext xmlns:c15="http://schemas.microsoft.com/office/drawing/2012/chart" uri="{CE6537A1-D6FC-4f65-9D91-7224C49458BB}">
                <c15:showLeaderLines val="0"/>
              </c:ext>
            </c:extLst>
          </c:dLbls>
          <c:cat>
            <c:strRef>
              <c:f>'Ind 13A mat'!$L$8:$L$16</c:f>
              <c:strCache>
                <c:ptCount val="9"/>
                <c:pt idx="0">
                  <c:v>R. Dominicana</c:v>
                </c:pt>
                <c:pt idx="1">
                  <c:v>Paraguay</c:v>
                </c:pt>
                <c:pt idx="2">
                  <c:v>Guatemala</c:v>
                </c:pt>
                <c:pt idx="3">
                  <c:v>México</c:v>
                </c:pt>
                <c:pt idx="4">
                  <c:v>Colombia</c:v>
                </c:pt>
                <c:pt idx="5">
                  <c:v>Chile</c:v>
                </c:pt>
                <c:pt idx="6">
                  <c:v>España</c:v>
                </c:pt>
                <c:pt idx="8">
                  <c:v>ICCS</c:v>
                </c:pt>
              </c:strCache>
            </c:strRef>
          </c:cat>
          <c:val>
            <c:numRef>
              <c:f>'Ind 13A mat'!$P$8:$P$16</c:f>
              <c:numCache>
                <c:formatCode>0</c:formatCode>
                <c:ptCount val="9"/>
                <c:pt idx="0">
                  <c:v>1</c:v>
                </c:pt>
                <c:pt idx="1">
                  <c:v>7</c:v>
                </c:pt>
                <c:pt idx="2">
                  <c:v>5</c:v>
                </c:pt>
                <c:pt idx="3">
                  <c:v>10</c:v>
                </c:pt>
                <c:pt idx="4">
                  <c:v>19</c:v>
                </c:pt>
                <c:pt idx="5">
                  <c:v>19</c:v>
                </c:pt>
                <c:pt idx="6">
                  <c:v>26</c:v>
                </c:pt>
                <c:pt idx="8">
                  <c:v>28</c:v>
                </c:pt>
              </c:numCache>
            </c:numRef>
          </c:val>
        </c:ser>
        <c:overlap val="100"/>
        <c:axId val="247426432"/>
        <c:axId val="247444608"/>
      </c:barChart>
      <c:catAx>
        <c:axId val="247426432"/>
        <c:scaling>
          <c:orientation val="minMax"/>
        </c:scaling>
        <c:axPos val="l"/>
        <c:numFmt formatCode="General" sourceLinked="0"/>
        <c:tickLblPos val="nextTo"/>
        <c:crossAx val="247444608"/>
        <c:crossesAt val="-60"/>
        <c:auto val="1"/>
        <c:lblAlgn val="ctr"/>
        <c:lblOffset val="100"/>
      </c:catAx>
      <c:valAx>
        <c:axId val="247444608"/>
        <c:scaling>
          <c:orientation val="minMax"/>
          <c:max val="90"/>
          <c:min val="-90"/>
        </c:scaling>
        <c:delete val="1"/>
        <c:axPos val="t"/>
        <c:majorGridlines>
          <c:spPr>
            <a:ln w="3175">
              <a:solidFill>
                <a:schemeClr val="bg1">
                  <a:lumMod val="85000"/>
                </a:schemeClr>
              </a:solidFill>
              <a:prstDash val="dash"/>
            </a:ln>
          </c:spPr>
        </c:majorGridlines>
        <c:numFmt formatCode="0" sourceLinked="1"/>
        <c:tickLblPos val="none"/>
        <c:crossAx val="247426432"/>
        <c:crosses val="max"/>
        <c:crossBetween val="between"/>
      </c:valAx>
    </c:plotArea>
    <c:legend>
      <c:legendPos val="t"/>
      <c:layout>
        <c:manualLayout>
          <c:xMode val="edge"/>
          <c:yMode val="edge"/>
          <c:x val="0.19217767202029687"/>
          <c:y val="2.72417707150969E-2"/>
          <c:w val="0.68861512877359665"/>
          <c:h val="6.740336232091311E-2"/>
        </c:manualLayout>
      </c:layout>
    </c:legend>
    <c:plotVisOnly val="1"/>
    <c:dispBlanksAs val="gap"/>
  </c:chart>
  <c:spPr>
    <a:solidFill>
      <a:schemeClr val="bg1"/>
    </a:solidFill>
    <a:ln>
      <a:noFill/>
    </a:ln>
  </c:spPr>
  <c:txPr>
    <a:bodyPr/>
    <a:lstStyle/>
    <a:p>
      <a:pPr>
        <a:defRPr sz="800">
          <a:latin typeface="Avenir LT 35 Light" pitchFamily="2" charset="0"/>
          <a:cs typeface="Arial" pitchFamily="34" charset="0"/>
        </a:defRPr>
      </a:pPr>
      <a:endParaRPr lang="es-ES"/>
    </a:p>
  </c:txPr>
  <c:printSettings>
    <c:headerFooter/>
    <c:pageMargins b="0.75000000000000788" l="0.70000000000000262" r="0.70000000000000262" t="0.750000000000007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0.1446918486336731"/>
          <c:y val="0.170503500310803"/>
          <c:w val="0.81179188122422563"/>
          <c:h val="0.77853967811091263"/>
        </c:manualLayout>
      </c:layout>
      <c:barChart>
        <c:barDir val="bar"/>
        <c:grouping val="stacked"/>
        <c:ser>
          <c:idx val="0"/>
          <c:order val="0"/>
          <c:tx>
            <c:strRef>
              <c:f>'Ind 13A mat'!$F$52:$F$53</c:f>
              <c:strCache>
                <c:ptCount val="1"/>
                <c:pt idx="0">
                  <c:v>Nivel 1</c:v>
                </c:pt>
              </c:strCache>
            </c:strRef>
          </c:tx>
          <c:spPr>
            <a:noFill/>
            <a:ln w="9525">
              <a:solidFill>
                <a:srgbClr val="7030A0"/>
              </a:solidFill>
            </a:ln>
            <a:effectLst/>
          </c:spPr>
          <c:dLbls>
            <c:dLbl>
              <c:idx val="8"/>
              <c:layout>
                <c:manualLayout>
                  <c:x val="5.6205980821219734E-3"/>
                  <c:y val="0"/>
                </c:manualLayout>
              </c:layout>
              <c:dLblPos val="ctr"/>
              <c:showVal val="1"/>
              <c:extLst>
                <c:ext xmlns:c15="http://schemas.microsoft.com/office/drawing/2012/chart" uri="{CE6537A1-D6FC-4f65-9D91-7224C49458BB}"/>
              </c:extLst>
            </c:dLbl>
            <c:dLbl>
              <c:idx val="9"/>
              <c:layout>
                <c:manualLayout>
                  <c:x val="1.7683534816423042E-3"/>
                  <c:y val="0"/>
                </c:manualLayout>
              </c:layout>
              <c:dLblPos val="ctr"/>
              <c:showVal val="1"/>
              <c:extLst>
                <c:ext xmlns:c15="http://schemas.microsoft.com/office/drawing/2012/chart" uri="{CE6537A1-D6FC-4f65-9D91-7224C49458BB}"/>
              </c:extLst>
            </c:dLbl>
            <c:dLbl>
              <c:idx val="11"/>
              <c:layout>
                <c:manualLayout>
                  <c:x val="-3.8068608892575712E-3"/>
                  <c:y val="0"/>
                </c:manualLayout>
              </c:layout>
              <c:dLblPos val="ctr"/>
              <c:showVal val="1"/>
              <c:extLst>
                <c:ext xmlns:c15="http://schemas.microsoft.com/office/drawing/2012/chart" uri="{CE6537A1-D6FC-4f65-9D91-7224C49458BB}"/>
              </c:extLst>
            </c:dLbl>
            <c:spPr>
              <a:noFill/>
              <a:ln>
                <a:noFill/>
              </a:ln>
              <a:effectLst/>
            </c:spPr>
            <c:txPr>
              <a:bodyPr/>
              <a:lstStyle/>
              <a:p>
                <a:pPr>
                  <a:defRPr sz="750">
                    <a:solidFill>
                      <a:srgbClr val="7030A0"/>
                    </a:solidFill>
                  </a:defRPr>
                </a:pPr>
                <a:endParaRPr lang="es-ES"/>
              </a:p>
            </c:txPr>
            <c:dLblPos val="inEnd"/>
            <c:showVal val="1"/>
            <c:extLst>
              <c:ext xmlns:c15="http://schemas.microsoft.com/office/drawing/2012/chart" uri="{CE6537A1-D6FC-4f65-9D91-7224C49458BB}">
                <c15:showLeaderLines val="0"/>
              </c:ext>
            </c:extLst>
          </c:dLbls>
          <c:cat>
            <c:strRef>
              <c:f>'Ind 13A mat'!$E$54:$E$65</c:f>
              <c:strCache>
                <c:ptCount val="12"/>
                <c:pt idx="0">
                  <c:v>Perú</c:v>
                </c:pt>
                <c:pt idx="1">
                  <c:v>Colombia</c:v>
                </c:pt>
                <c:pt idx="2">
                  <c:v>Brasil</c:v>
                </c:pt>
                <c:pt idx="3">
                  <c:v>Argentina</c:v>
                </c:pt>
                <c:pt idx="4">
                  <c:v>Uruguay</c:v>
                </c:pt>
                <c:pt idx="5">
                  <c:v>Costa Rica</c:v>
                </c:pt>
                <c:pt idx="6">
                  <c:v>México</c:v>
                </c:pt>
                <c:pt idx="7">
                  <c:v>Chile</c:v>
                </c:pt>
                <c:pt idx="8">
                  <c:v>Portugal</c:v>
                </c:pt>
                <c:pt idx="9">
                  <c:v>España</c:v>
                </c:pt>
                <c:pt idx="11">
                  <c:v>OECD </c:v>
                </c:pt>
              </c:strCache>
            </c:strRef>
          </c:cat>
          <c:val>
            <c:numRef>
              <c:f>'Ind 13A mat'!$F$54:$F$65</c:f>
              <c:numCache>
                <c:formatCode>0.0</c:formatCode>
                <c:ptCount val="12"/>
                <c:pt idx="0">
                  <c:v>-27.613430694729647</c:v>
                </c:pt>
                <c:pt idx="1">
                  <c:v>-32.170518342030363</c:v>
                </c:pt>
                <c:pt idx="2">
                  <c:v>-31.865042600258281</c:v>
                </c:pt>
                <c:pt idx="3">
                  <c:v>-31.605508987270174</c:v>
                </c:pt>
                <c:pt idx="4">
                  <c:v>-26.539881391376166</c:v>
                </c:pt>
                <c:pt idx="5">
                  <c:v>-36.23337741590074</c:v>
                </c:pt>
                <c:pt idx="6">
                  <c:v>-31.884238557924323</c:v>
                </c:pt>
                <c:pt idx="7">
                  <c:v>-29.545489403792804</c:v>
                </c:pt>
                <c:pt idx="8">
                  <c:v>-16.013259813783378</c:v>
                </c:pt>
                <c:pt idx="9">
                  <c:v>-15.839018346132857</c:v>
                </c:pt>
                <c:pt idx="11">
                  <c:v>-14.985046124696177</c:v>
                </c:pt>
              </c:numCache>
            </c:numRef>
          </c:val>
        </c:ser>
        <c:ser>
          <c:idx val="1"/>
          <c:order val="1"/>
          <c:tx>
            <c:strRef>
              <c:f>'Ind 13A mat'!$G$52:$G$53</c:f>
              <c:strCache>
                <c:ptCount val="1"/>
                <c:pt idx="0">
                  <c:v>&lt; Nivel 1</c:v>
                </c:pt>
              </c:strCache>
            </c:strRef>
          </c:tx>
          <c:spPr>
            <a:noFill/>
            <a:ln w="9525">
              <a:solidFill>
                <a:srgbClr val="FF0000"/>
              </a:solidFill>
            </a:ln>
            <a:effectLst/>
          </c:spPr>
          <c:dLbls>
            <c:dLbl>
              <c:idx val="8"/>
              <c:layout>
                <c:manualLayout>
                  <c:x val="-2.1554103122730602E-3"/>
                  <c:y val="3.472222222222269E-7"/>
                </c:manualLayout>
              </c:layout>
              <c:dLblPos val="ctr"/>
              <c:showVal val="1"/>
              <c:extLst>
                <c:ext xmlns:c15="http://schemas.microsoft.com/office/drawing/2012/chart" uri="{CE6537A1-D6FC-4f65-9D91-7224C49458BB}"/>
              </c:extLst>
            </c:dLbl>
            <c:dLbl>
              <c:idx val="9"/>
              <c:layout>
                <c:manualLayout>
                  <c:x val="6.0403050108933114E-4"/>
                  <c:y val="6.9444444440403688E-7"/>
                </c:manualLayout>
              </c:layout>
              <c:dLblPos val="ctr"/>
              <c:showVal val="1"/>
              <c:extLst>
                <c:ext xmlns:c15="http://schemas.microsoft.com/office/drawing/2012/chart" uri="{CE6537A1-D6FC-4f65-9D91-7224C49458BB}"/>
              </c:extLst>
            </c:dLbl>
            <c:dLbl>
              <c:idx val="11"/>
              <c:layout>
                <c:manualLayout>
                  <c:x val="-2.2543572984749906E-3"/>
                  <c:y val="6.9444444444446057E-7"/>
                </c:manualLayout>
              </c:layout>
              <c:dLblPos val="ctr"/>
              <c:showVal val="1"/>
              <c:extLst>
                <c:ext xmlns:c15="http://schemas.microsoft.com/office/drawing/2012/chart" uri="{CE6537A1-D6FC-4f65-9D91-7224C49458BB}"/>
              </c:extLst>
            </c:dLbl>
            <c:spPr>
              <a:ln w="15875"/>
              <a:effectLst/>
            </c:spPr>
            <c:txPr>
              <a:bodyPr/>
              <a:lstStyle/>
              <a:p>
                <a:pPr>
                  <a:defRPr sz="750">
                    <a:solidFill>
                      <a:srgbClr val="C00000"/>
                    </a:solidFill>
                  </a:defRPr>
                </a:pPr>
                <a:endParaRPr lang="es-ES"/>
              </a:p>
            </c:txPr>
            <c:dLblPos val="inBase"/>
            <c:showVal val="1"/>
            <c:extLst>
              <c:ext xmlns:c15="http://schemas.microsoft.com/office/drawing/2012/chart" uri="{CE6537A1-D6FC-4f65-9D91-7224C49458BB}">
                <c15:showLeaderLines val="0"/>
              </c:ext>
            </c:extLst>
          </c:dLbls>
          <c:cat>
            <c:strRef>
              <c:f>'Ind 13A mat'!$E$54:$E$65</c:f>
              <c:strCache>
                <c:ptCount val="12"/>
                <c:pt idx="0">
                  <c:v>Perú</c:v>
                </c:pt>
                <c:pt idx="1">
                  <c:v>Colombia</c:v>
                </c:pt>
                <c:pt idx="2">
                  <c:v>Brasil</c:v>
                </c:pt>
                <c:pt idx="3">
                  <c:v>Argentina</c:v>
                </c:pt>
                <c:pt idx="4">
                  <c:v>Uruguay</c:v>
                </c:pt>
                <c:pt idx="5">
                  <c:v>Costa Rica</c:v>
                </c:pt>
                <c:pt idx="6">
                  <c:v>México</c:v>
                </c:pt>
                <c:pt idx="7">
                  <c:v>Chile</c:v>
                </c:pt>
                <c:pt idx="8">
                  <c:v>Portugal</c:v>
                </c:pt>
                <c:pt idx="9">
                  <c:v>España</c:v>
                </c:pt>
                <c:pt idx="11">
                  <c:v>OECD </c:v>
                </c:pt>
              </c:strCache>
            </c:strRef>
          </c:cat>
          <c:val>
            <c:numRef>
              <c:f>'Ind 13A mat'!$G$54:$G$65</c:f>
              <c:numCache>
                <c:formatCode>0.0</c:formatCode>
                <c:ptCount val="12"/>
                <c:pt idx="0">
                  <c:v>-46.967966000098556</c:v>
                </c:pt>
                <c:pt idx="1">
                  <c:v>-41.646498141290515</c:v>
                </c:pt>
                <c:pt idx="2">
                  <c:v>-35.224047050659898</c:v>
                </c:pt>
                <c:pt idx="3">
                  <c:v>-34.879422131256952</c:v>
                </c:pt>
                <c:pt idx="4">
                  <c:v>-29.244524615877584</c:v>
                </c:pt>
                <c:pt idx="5">
                  <c:v>-23.639825508628178</c:v>
                </c:pt>
                <c:pt idx="6">
                  <c:v>-22.827960178686105</c:v>
                </c:pt>
                <c:pt idx="7">
                  <c:v>-21.996867421351485</c:v>
                </c:pt>
                <c:pt idx="8">
                  <c:v>-8.8928190130374247</c:v>
                </c:pt>
                <c:pt idx="9">
                  <c:v>-7.7663855152770811</c:v>
                </c:pt>
                <c:pt idx="11">
                  <c:v>-8.0222578441486778</c:v>
                </c:pt>
              </c:numCache>
            </c:numRef>
          </c:val>
        </c:ser>
        <c:ser>
          <c:idx val="2"/>
          <c:order val="2"/>
          <c:tx>
            <c:strRef>
              <c:f>'Ind 13A mat'!$H$52:$H$53</c:f>
              <c:strCache>
                <c:ptCount val="1"/>
                <c:pt idx="0">
                  <c:v>Niveles 2, 3 y 4</c:v>
                </c:pt>
              </c:strCache>
            </c:strRef>
          </c:tx>
          <c:spPr>
            <a:noFill/>
            <a:ln w="9525">
              <a:solidFill>
                <a:srgbClr val="4A7EBB"/>
              </a:solidFill>
            </a:ln>
            <a:effectLst/>
          </c:spPr>
          <c:dLbls>
            <c:dLbl>
              <c:idx val="6"/>
              <c:layout>
                <c:manualLayout>
                  <c:x val="-1.4111111111111197E-2"/>
                  <c:y val="0"/>
                </c:manualLayout>
              </c:layout>
              <c:dLblPos val="ctr"/>
              <c:showVal val="1"/>
            </c:dLbl>
            <c:dLbl>
              <c:idx val="7"/>
              <c:layout>
                <c:manualLayout>
                  <c:x val="-2.3518518518518518E-2"/>
                  <c:y val="0"/>
                </c:manualLayout>
              </c:layout>
              <c:dLblPos val="ctr"/>
              <c:showVal val="1"/>
            </c:dLbl>
            <c:spPr>
              <a:noFill/>
              <a:ln>
                <a:noFill/>
              </a:ln>
              <a:effectLst/>
            </c:spPr>
            <c:txPr>
              <a:bodyPr/>
              <a:lstStyle/>
              <a:p>
                <a:pPr>
                  <a:defRPr sz="750">
                    <a:solidFill>
                      <a:srgbClr val="0070C0"/>
                    </a:solidFill>
                  </a:defRPr>
                </a:pPr>
                <a:endParaRPr lang="es-ES"/>
              </a:p>
            </c:txPr>
            <c:dLblPos val="ctr"/>
            <c:showVal val="1"/>
            <c:extLst>
              <c:ext xmlns:c15="http://schemas.microsoft.com/office/drawing/2012/chart" uri="{CE6537A1-D6FC-4f65-9D91-7224C49458BB}">
                <c15:showLeaderLines val="0"/>
              </c:ext>
            </c:extLst>
          </c:dLbls>
          <c:cat>
            <c:strRef>
              <c:f>'Ind 13A mat'!$E$54:$E$65</c:f>
              <c:strCache>
                <c:ptCount val="12"/>
                <c:pt idx="0">
                  <c:v>Perú</c:v>
                </c:pt>
                <c:pt idx="1">
                  <c:v>Colombia</c:v>
                </c:pt>
                <c:pt idx="2">
                  <c:v>Brasil</c:v>
                </c:pt>
                <c:pt idx="3">
                  <c:v>Argentina</c:v>
                </c:pt>
                <c:pt idx="4">
                  <c:v>Uruguay</c:v>
                </c:pt>
                <c:pt idx="5">
                  <c:v>Costa Rica</c:v>
                </c:pt>
                <c:pt idx="6">
                  <c:v>México</c:v>
                </c:pt>
                <c:pt idx="7">
                  <c:v>Chile</c:v>
                </c:pt>
                <c:pt idx="8">
                  <c:v>Portugal</c:v>
                </c:pt>
                <c:pt idx="9">
                  <c:v>España</c:v>
                </c:pt>
                <c:pt idx="11">
                  <c:v>OECD </c:v>
                </c:pt>
              </c:strCache>
            </c:strRef>
          </c:cat>
          <c:val>
            <c:numRef>
              <c:f>'Ind 13A mat'!$H$54:$H$65</c:f>
              <c:numCache>
                <c:formatCode>0.0</c:formatCode>
                <c:ptCount val="12"/>
                <c:pt idx="0">
                  <c:v>24.845864837884093</c:v>
                </c:pt>
                <c:pt idx="1">
                  <c:v>25.881481128019196</c:v>
                </c:pt>
                <c:pt idx="2">
                  <c:v>32.157796766445983</c:v>
                </c:pt>
                <c:pt idx="3">
                  <c:v>33.242185051357367</c:v>
                </c:pt>
                <c:pt idx="4">
                  <c:v>42.843219520470548</c:v>
                </c:pt>
                <c:pt idx="5">
                  <c:v>39.562648441399389</c:v>
                </c:pt>
                <c:pt idx="6">
                  <c:v>44.66024645421912</c:v>
                </c:pt>
                <c:pt idx="7">
                  <c:v>46.876789261782228</c:v>
                </c:pt>
                <c:pt idx="8">
                  <c:v>64.460097157337003</c:v>
                </c:pt>
                <c:pt idx="9">
                  <c:v>68.394058048583545</c:v>
                </c:pt>
                <c:pt idx="11">
                  <c:v>64.348239567386031</c:v>
                </c:pt>
              </c:numCache>
            </c:numRef>
          </c:val>
        </c:ser>
        <c:ser>
          <c:idx val="3"/>
          <c:order val="3"/>
          <c:tx>
            <c:strRef>
              <c:f>'Ind 13A mat'!$I$52:$I$53</c:f>
              <c:strCache>
                <c:ptCount val="1"/>
                <c:pt idx="0">
                  <c:v>Niveles 5 y 6</c:v>
                </c:pt>
              </c:strCache>
            </c:strRef>
          </c:tx>
          <c:spPr>
            <a:noFill/>
            <a:ln w="9525">
              <a:solidFill>
                <a:srgbClr val="00B050"/>
              </a:solidFill>
            </a:ln>
            <a:effectLst/>
          </c:spPr>
          <c:dLbls>
            <c:spPr>
              <a:noFill/>
              <a:ln>
                <a:noFill/>
              </a:ln>
              <a:effectLst/>
            </c:spPr>
            <c:txPr>
              <a:bodyPr/>
              <a:lstStyle/>
              <a:p>
                <a:pPr>
                  <a:defRPr sz="750">
                    <a:solidFill>
                      <a:srgbClr val="00B050"/>
                    </a:solidFill>
                  </a:defRPr>
                </a:pPr>
                <a:endParaRPr lang="es-ES"/>
              </a:p>
            </c:txPr>
            <c:dLblPos val="inBase"/>
            <c:showVal val="1"/>
            <c:extLst>
              <c:ext xmlns:c15="http://schemas.microsoft.com/office/drawing/2012/chart" uri="{CE6537A1-D6FC-4f65-9D91-7224C49458BB}">
                <c15:showLeaderLines val="0"/>
              </c:ext>
            </c:extLst>
          </c:dLbls>
          <c:cat>
            <c:strRef>
              <c:f>'Ind 13A mat'!$E$54:$E$65</c:f>
              <c:strCache>
                <c:ptCount val="12"/>
                <c:pt idx="0">
                  <c:v>Perú</c:v>
                </c:pt>
                <c:pt idx="1">
                  <c:v>Colombia</c:v>
                </c:pt>
                <c:pt idx="2">
                  <c:v>Brasil</c:v>
                </c:pt>
                <c:pt idx="3">
                  <c:v>Argentina</c:v>
                </c:pt>
                <c:pt idx="4">
                  <c:v>Uruguay</c:v>
                </c:pt>
                <c:pt idx="5">
                  <c:v>Costa Rica</c:v>
                </c:pt>
                <c:pt idx="6">
                  <c:v>México</c:v>
                </c:pt>
                <c:pt idx="7">
                  <c:v>Chile</c:v>
                </c:pt>
                <c:pt idx="8">
                  <c:v>Portugal</c:v>
                </c:pt>
                <c:pt idx="9">
                  <c:v>España</c:v>
                </c:pt>
                <c:pt idx="11">
                  <c:v>OECD </c:v>
                </c:pt>
              </c:strCache>
            </c:strRef>
          </c:cat>
          <c:val>
            <c:numRef>
              <c:f>'Ind 13A mat'!$I$54:$I$65</c:f>
              <c:numCache>
                <c:formatCode>0.0</c:formatCode>
                <c:ptCount val="12"/>
                <c:pt idx="0">
                  <c:v>0.57273846728770661</c:v>
                </c:pt>
                <c:pt idx="1">
                  <c:v>0.30150238865991891</c:v>
                </c:pt>
                <c:pt idx="2">
                  <c:v>0.75311358263583217</c:v>
                </c:pt>
                <c:pt idx="3">
                  <c:v>0.27288383011552181</c:v>
                </c:pt>
                <c:pt idx="4">
                  <c:v>1.3723744722757032</c:v>
                </c:pt>
                <c:pt idx="5">
                  <c:v>0.56414863407168925</c:v>
                </c:pt>
                <c:pt idx="6">
                  <c:v>0.62755480917046047</c:v>
                </c:pt>
                <c:pt idx="7">
                  <c:v>1.5808539130734858</c:v>
                </c:pt>
                <c:pt idx="8">
                  <c:v>10.633824015842197</c:v>
                </c:pt>
                <c:pt idx="9">
                  <c:v>8.000538090006506</c:v>
                </c:pt>
                <c:pt idx="11">
                  <c:v>12.644456463769117</c:v>
                </c:pt>
              </c:numCache>
            </c:numRef>
          </c:val>
        </c:ser>
        <c:gapWidth val="50"/>
        <c:overlap val="100"/>
        <c:axId val="247538048"/>
        <c:axId val="247539584"/>
      </c:barChart>
      <c:catAx>
        <c:axId val="247538048"/>
        <c:scaling>
          <c:orientation val="minMax"/>
        </c:scaling>
        <c:axPos val="l"/>
        <c:numFmt formatCode="General" sourceLinked="0"/>
        <c:tickLblPos val="nextTo"/>
        <c:spPr>
          <a:ln w="3175">
            <a:solidFill>
              <a:srgbClr val="7F7F7F"/>
            </a:solidFill>
          </a:ln>
        </c:spPr>
        <c:crossAx val="247539584"/>
        <c:crossesAt val="-80"/>
        <c:auto val="1"/>
        <c:lblAlgn val="ctr"/>
        <c:lblOffset val="100"/>
      </c:catAx>
      <c:valAx>
        <c:axId val="247539584"/>
        <c:scaling>
          <c:orientation val="minMax"/>
          <c:max val="80"/>
          <c:min val="-75"/>
        </c:scaling>
        <c:delete val="1"/>
        <c:axPos val="b"/>
        <c:majorGridlines>
          <c:spPr>
            <a:ln w="3175">
              <a:solidFill>
                <a:srgbClr val="7F7F7F">
                  <a:alpha val="70000"/>
                </a:srgbClr>
              </a:solidFill>
              <a:prstDash val="dash"/>
            </a:ln>
          </c:spPr>
        </c:majorGridlines>
        <c:numFmt formatCode="0.0" sourceLinked="1"/>
        <c:tickLblPos val="none"/>
        <c:crossAx val="247538048"/>
        <c:crosses val="autoZero"/>
        <c:crossBetween val="between"/>
      </c:valAx>
      <c:spPr>
        <a:ln w="9525"/>
      </c:spPr>
    </c:plotArea>
    <c:legend>
      <c:legendPos val="t"/>
      <c:layout>
        <c:manualLayout>
          <c:xMode val="edge"/>
          <c:yMode val="edge"/>
          <c:x val="0.16488035584604221"/>
          <c:y val="2.6458333333333309E-2"/>
          <c:w val="0.77169153957881054"/>
          <c:h val="6.5464930555555814E-2"/>
        </c:manualLayout>
      </c:layout>
      <c:txPr>
        <a:bodyPr/>
        <a:lstStyle/>
        <a:p>
          <a:pPr>
            <a:defRPr sz="900"/>
          </a:pPr>
          <a:endParaRPr lang="es-ES"/>
        </a:p>
      </c:txPr>
    </c:legend>
    <c:plotVisOnly val="1"/>
    <c:dispBlanksAs val="gap"/>
  </c:chart>
  <c:spPr>
    <a:ln>
      <a:noFill/>
    </a:ln>
    <a:effectLst/>
  </c:spPr>
  <c:txPr>
    <a:bodyPr/>
    <a:lstStyle/>
    <a:p>
      <a:pPr>
        <a:defRPr sz="800">
          <a:latin typeface="Avenir LT 35 Light" pitchFamily="2" charset="0"/>
          <a:cs typeface="Arial" pitchFamily="34" charset="0"/>
        </a:defRPr>
      </a:pPr>
      <a:endParaRPr lang="es-ES"/>
    </a:p>
  </c:txPr>
  <c:printSettings>
    <c:headerFooter/>
    <c:pageMargins b="1" l="0.75000000000000588" r="0.75000000000000588"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0.15179000000000106"/>
          <c:y val="0.170503500310803"/>
          <c:w val="0.8046938888888937"/>
          <c:h val="0.77853967811091263"/>
        </c:manualLayout>
      </c:layout>
      <c:barChart>
        <c:barDir val="bar"/>
        <c:grouping val="stacked"/>
        <c:ser>
          <c:idx val="0"/>
          <c:order val="0"/>
          <c:tx>
            <c:strRef>
              <c:f>'Ind 13A mat'!$S$6:$S$7</c:f>
              <c:strCache>
                <c:ptCount val="1"/>
                <c:pt idx="0">
                  <c:v>Nivel I</c:v>
                </c:pt>
              </c:strCache>
            </c:strRef>
          </c:tx>
          <c:spPr>
            <a:solidFill>
              <a:srgbClr val="4F81BD">
                <a:lumMod val="75000"/>
              </a:srgbClr>
            </a:solidFill>
            <a:ln w="15875">
              <a:noFill/>
            </a:ln>
            <a:effectLst/>
          </c:spPr>
          <c:dLbls>
            <c:spPr>
              <a:noFill/>
              <a:ln>
                <a:noFill/>
              </a:ln>
              <a:effectLst/>
            </c:spPr>
            <c:txPr>
              <a:bodyPr/>
              <a:lstStyle/>
              <a:p>
                <a:pPr>
                  <a:defRPr sz="750">
                    <a:solidFill>
                      <a:schemeClr val="bg1"/>
                    </a:solidFill>
                  </a:defRPr>
                </a:pPr>
                <a:endParaRPr lang="es-ES"/>
              </a:p>
            </c:txPr>
            <c:dLblPos val="inBase"/>
            <c:showVal val="1"/>
            <c:extLst>
              <c:ext xmlns:c15="http://schemas.microsoft.com/office/drawing/2012/chart" uri="{CE6537A1-D6FC-4f65-9D91-7224C49458BB}">
                <c15:layout/>
                <c15:showLeaderLines val="0"/>
              </c:ext>
            </c:extLst>
          </c:dLbls>
          <c:cat>
            <c:strRef>
              <c:f>'Ind 13A mat'!$R$8:$R$24</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13A mat'!$S$8:$S$24</c:f>
              <c:numCache>
                <c:formatCode>0.0</c:formatCode>
                <c:ptCount val="17"/>
                <c:pt idx="0">
                  <c:v>36.799999999999997</c:v>
                </c:pt>
                <c:pt idx="1">
                  <c:v>39.799999999999997</c:v>
                </c:pt>
                <c:pt idx="2">
                  <c:v>16.2</c:v>
                </c:pt>
                <c:pt idx="3">
                  <c:v>42.2</c:v>
                </c:pt>
                <c:pt idx="4">
                  <c:v>29.9</c:v>
                </c:pt>
                <c:pt idx="5">
                  <c:v>44.8</c:v>
                </c:pt>
                <c:pt idx="6">
                  <c:v>56.4</c:v>
                </c:pt>
                <c:pt idx="7">
                  <c:v>62.1</c:v>
                </c:pt>
                <c:pt idx="8">
                  <c:v>23</c:v>
                </c:pt>
                <c:pt idx="9">
                  <c:v>71</c:v>
                </c:pt>
                <c:pt idx="10">
                  <c:v>67.5</c:v>
                </c:pt>
                <c:pt idx="11">
                  <c:v>69.3</c:v>
                </c:pt>
                <c:pt idx="12">
                  <c:v>37.700000000000003</c:v>
                </c:pt>
                <c:pt idx="13">
                  <c:v>80.099999999999994</c:v>
                </c:pt>
                <c:pt idx="14">
                  <c:v>26.1</c:v>
                </c:pt>
                <c:pt idx="16">
                  <c:v>46.9</c:v>
                </c:pt>
              </c:numCache>
            </c:numRef>
          </c:val>
        </c:ser>
        <c:ser>
          <c:idx val="1"/>
          <c:order val="1"/>
          <c:tx>
            <c:strRef>
              <c:f>'Ind 13A mat'!$T$6:$T$7</c:f>
              <c:strCache>
                <c:ptCount val="1"/>
                <c:pt idx="0">
                  <c:v>Nivel II</c:v>
                </c:pt>
              </c:strCache>
            </c:strRef>
          </c:tx>
          <c:spPr>
            <a:solidFill>
              <a:srgbClr val="1F497D">
                <a:lumMod val="40000"/>
                <a:lumOff val="60000"/>
              </a:srgbClr>
            </a:solidFill>
            <a:ln w="19050">
              <a:noFill/>
            </a:ln>
            <a:effectLst/>
          </c:spPr>
          <c:dLbls>
            <c:dLbl>
              <c:idx val="8"/>
              <c:layout>
                <c:manualLayout>
                  <c:x val="-2.1554103122730602E-3"/>
                  <c:y val="3.472222222222269E-7"/>
                </c:manualLayout>
              </c:layout>
              <c:dLblPos val="ctr"/>
              <c:showVal val="1"/>
              <c:extLst>
                <c:ext xmlns:c15="http://schemas.microsoft.com/office/drawing/2012/chart" uri="{CE6537A1-D6FC-4f65-9D91-7224C49458BB}">
                  <c15:layout/>
                </c:ext>
              </c:extLst>
            </c:dLbl>
            <c:dLbl>
              <c:idx val="9"/>
              <c:layout>
                <c:manualLayout>
                  <c:x val="6.0403050108933114E-4"/>
                  <c:y val="6.9444444440403688E-7"/>
                </c:manualLayout>
              </c:layout>
              <c:dLblPos val="ctr"/>
              <c:showVal val="1"/>
              <c:extLst>
                <c:ext xmlns:c15="http://schemas.microsoft.com/office/drawing/2012/chart" uri="{CE6537A1-D6FC-4f65-9D91-7224C49458BB}">
                  <c15:layout/>
                </c:ext>
              </c:extLst>
            </c:dLbl>
            <c:dLbl>
              <c:idx val="11"/>
              <c:layout>
                <c:manualLayout>
                  <c:x val="-2.2543572984749906E-3"/>
                  <c:y val="6.9444444444446057E-7"/>
                </c:manualLayout>
              </c:layout>
              <c:dLblPos val="ctr"/>
              <c:showVal val="1"/>
              <c:extLst>
                <c:ext xmlns:c15="http://schemas.microsoft.com/office/drawing/2012/chart" uri="{CE6537A1-D6FC-4f65-9D91-7224C49458BB}">
                  <c15:layout/>
                </c:ext>
              </c:extLst>
            </c:dLbl>
            <c:spPr>
              <a:ln w="15875"/>
              <a:effectLst/>
            </c:spPr>
            <c:txPr>
              <a:bodyPr/>
              <a:lstStyle/>
              <a:p>
                <a:pPr>
                  <a:defRPr sz="750"/>
                </a:pPr>
                <a:endParaRPr lang="es-ES"/>
              </a:p>
            </c:txPr>
            <c:dLblPos val="inBase"/>
            <c:showVal val="1"/>
            <c:extLst>
              <c:ext xmlns:c15="http://schemas.microsoft.com/office/drawing/2012/chart" uri="{CE6537A1-D6FC-4f65-9D91-7224C49458BB}">
                <c15:layout/>
                <c15:showLeaderLines val="0"/>
              </c:ext>
            </c:extLst>
          </c:dLbls>
          <c:cat>
            <c:strRef>
              <c:f>'Ind 13A mat'!$R$8:$R$24</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13A mat'!$T$8:$T$24</c:f>
              <c:numCache>
                <c:formatCode>0.0</c:formatCode>
                <c:ptCount val="17"/>
                <c:pt idx="0">
                  <c:v>42.5</c:v>
                </c:pt>
                <c:pt idx="1">
                  <c:v>43.5</c:v>
                </c:pt>
                <c:pt idx="2">
                  <c:v>39.5</c:v>
                </c:pt>
                <c:pt idx="3">
                  <c:v>42.4</c:v>
                </c:pt>
                <c:pt idx="4">
                  <c:v>48.9</c:v>
                </c:pt>
                <c:pt idx="5">
                  <c:v>41.1</c:v>
                </c:pt>
                <c:pt idx="6">
                  <c:v>35</c:v>
                </c:pt>
                <c:pt idx="7">
                  <c:v>31.2</c:v>
                </c:pt>
                <c:pt idx="8">
                  <c:v>40.1</c:v>
                </c:pt>
                <c:pt idx="9">
                  <c:v>26.1</c:v>
                </c:pt>
                <c:pt idx="10">
                  <c:v>28.3</c:v>
                </c:pt>
                <c:pt idx="11">
                  <c:v>24.8</c:v>
                </c:pt>
                <c:pt idx="12">
                  <c:v>39.6</c:v>
                </c:pt>
                <c:pt idx="13">
                  <c:v>18.5</c:v>
                </c:pt>
                <c:pt idx="14">
                  <c:v>36.5</c:v>
                </c:pt>
                <c:pt idx="16">
                  <c:v>35.9</c:v>
                </c:pt>
              </c:numCache>
            </c:numRef>
          </c:val>
        </c:ser>
        <c:ser>
          <c:idx val="2"/>
          <c:order val="2"/>
          <c:tx>
            <c:strRef>
              <c:f>'Ind 13A mat'!$U$6:$U$7</c:f>
              <c:strCache>
                <c:ptCount val="1"/>
                <c:pt idx="0">
                  <c:v>Nivel III</c:v>
                </c:pt>
              </c:strCache>
            </c:strRef>
          </c:tx>
          <c:spPr>
            <a:solidFill>
              <a:srgbClr val="8064A2">
                <a:lumMod val="75000"/>
              </a:srgbClr>
            </a:solidFill>
            <a:ln w="15875">
              <a:noFill/>
            </a:ln>
            <a:effectLst/>
          </c:spPr>
          <c:dLbls>
            <c:dLbl>
              <c:idx val="9"/>
              <c:layout>
                <c:manualLayout>
                  <c:x val="-9.3780708085120564E-4"/>
                  <c:y val="3.5196309174235108E-7"/>
                </c:manualLayout>
              </c:layout>
              <c:dLblPos val="ctr"/>
              <c:showVal val="1"/>
            </c:dLbl>
            <c:dLbl>
              <c:idx val="10"/>
              <c:layout>
                <c:manualLayout>
                  <c:x val="-2.537268564595449E-4"/>
                  <c:y val="0"/>
                </c:manualLayout>
              </c:layout>
              <c:dLblPos val="ctr"/>
              <c:showVal val="1"/>
            </c:dLbl>
            <c:spPr>
              <a:noFill/>
              <a:ln>
                <a:noFill/>
              </a:ln>
              <a:effectLst/>
            </c:spPr>
            <c:txPr>
              <a:bodyPr/>
              <a:lstStyle/>
              <a:p>
                <a:pPr>
                  <a:defRPr sz="750">
                    <a:solidFill>
                      <a:schemeClr val="bg1"/>
                    </a:solidFill>
                  </a:defRPr>
                </a:pPr>
                <a:endParaRPr lang="es-ES"/>
              </a:p>
            </c:txPr>
            <c:dLblPos val="inBase"/>
            <c:showVal val="1"/>
            <c:extLst>
              <c:ext xmlns:c15="http://schemas.microsoft.com/office/drawing/2012/chart" uri="{CE6537A1-D6FC-4f65-9D91-7224C49458BB}">
                <c15:layout/>
                <c15:showLeaderLines val="0"/>
              </c:ext>
            </c:extLst>
          </c:dLbls>
          <c:cat>
            <c:strRef>
              <c:f>'Ind 13A mat'!$R$8:$R$24</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13A mat'!$U$8:$U$24</c:f>
              <c:numCache>
                <c:formatCode>0.0</c:formatCode>
                <c:ptCount val="17"/>
                <c:pt idx="0">
                  <c:v>15.9</c:v>
                </c:pt>
                <c:pt idx="1">
                  <c:v>12.6</c:v>
                </c:pt>
                <c:pt idx="2">
                  <c:v>25.9</c:v>
                </c:pt>
                <c:pt idx="3">
                  <c:v>12</c:v>
                </c:pt>
                <c:pt idx="4">
                  <c:v>16.7</c:v>
                </c:pt>
                <c:pt idx="5">
                  <c:v>11</c:v>
                </c:pt>
                <c:pt idx="6">
                  <c:v>7.1</c:v>
                </c:pt>
                <c:pt idx="7">
                  <c:v>5.4</c:v>
                </c:pt>
                <c:pt idx="8">
                  <c:v>23.2</c:v>
                </c:pt>
                <c:pt idx="9">
                  <c:v>2.5</c:v>
                </c:pt>
                <c:pt idx="10">
                  <c:v>3.5</c:v>
                </c:pt>
                <c:pt idx="11">
                  <c:v>5.0999999999999996</c:v>
                </c:pt>
                <c:pt idx="12">
                  <c:v>15.5</c:v>
                </c:pt>
                <c:pt idx="13">
                  <c:v>1.3</c:v>
                </c:pt>
                <c:pt idx="14">
                  <c:v>24.3</c:v>
                </c:pt>
                <c:pt idx="16">
                  <c:v>12.1</c:v>
                </c:pt>
              </c:numCache>
            </c:numRef>
          </c:val>
        </c:ser>
        <c:ser>
          <c:idx val="3"/>
          <c:order val="3"/>
          <c:tx>
            <c:strRef>
              <c:f>'Ind 13A mat'!$V$6:$V$7</c:f>
              <c:strCache>
                <c:ptCount val="1"/>
                <c:pt idx="0">
                  <c:v>Nivel IV</c:v>
                </c:pt>
              </c:strCache>
            </c:strRef>
          </c:tx>
          <c:spPr>
            <a:solidFill>
              <a:srgbClr val="8064A2">
                <a:lumMod val="60000"/>
                <a:lumOff val="40000"/>
              </a:srgbClr>
            </a:solidFill>
            <a:ln w="12700">
              <a:noFill/>
            </a:ln>
            <a:effectLst/>
          </c:spPr>
          <c:dLbls>
            <c:spPr>
              <a:noFill/>
              <a:ln>
                <a:noFill/>
              </a:ln>
              <a:effectLst/>
            </c:spPr>
            <c:txPr>
              <a:bodyPr/>
              <a:lstStyle/>
              <a:p>
                <a:pPr>
                  <a:defRPr sz="750"/>
                </a:pPr>
                <a:endParaRPr lang="es-ES"/>
              </a:p>
            </c:txPr>
            <c:dLblPos val="inBase"/>
            <c:showVal val="1"/>
            <c:extLst>
              <c:ext xmlns:c15="http://schemas.microsoft.com/office/drawing/2012/chart" uri="{CE6537A1-D6FC-4f65-9D91-7224C49458BB}">
                <c15:layout/>
                <c15:showLeaderLines val="0"/>
              </c:ext>
            </c:extLst>
          </c:dLbls>
          <c:cat>
            <c:strRef>
              <c:f>'Ind 13A mat'!$R$8:$R$24</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13A mat'!$V$8:$V$24</c:f>
              <c:numCache>
                <c:formatCode>0.0</c:formatCode>
                <c:ptCount val="17"/>
                <c:pt idx="0">
                  <c:v>4.8</c:v>
                </c:pt>
                <c:pt idx="1">
                  <c:v>4</c:v>
                </c:pt>
                <c:pt idx="2">
                  <c:v>18.399999999999999</c:v>
                </c:pt>
                <c:pt idx="3">
                  <c:v>3.4</c:v>
                </c:pt>
                <c:pt idx="4">
                  <c:v>4.5</c:v>
                </c:pt>
                <c:pt idx="5">
                  <c:v>3.1</c:v>
                </c:pt>
                <c:pt idx="6">
                  <c:v>1.6</c:v>
                </c:pt>
                <c:pt idx="7">
                  <c:v>1.3</c:v>
                </c:pt>
                <c:pt idx="8">
                  <c:v>13.7</c:v>
                </c:pt>
                <c:pt idx="9">
                  <c:v>0.4</c:v>
                </c:pt>
                <c:pt idx="10">
                  <c:v>0.8</c:v>
                </c:pt>
                <c:pt idx="11">
                  <c:v>0.8</c:v>
                </c:pt>
                <c:pt idx="12">
                  <c:v>7.2</c:v>
                </c:pt>
                <c:pt idx="13">
                  <c:v>0.2</c:v>
                </c:pt>
                <c:pt idx="14">
                  <c:v>13.2</c:v>
                </c:pt>
                <c:pt idx="16">
                  <c:v>5.0999999999999996</c:v>
                </c:pt>
              </c:numCache>
            </c:numRef>
          </c:val>
        </c:ser>
        <c:gapWidth val="25"/>
        <c:overlap val="100"/>
        <c:axId val="247755904"/>
        <c:axId val="247757440"/>
      </c:barChart>
      <c:catAx>
        <c:axId val="247755904"/>
        <c:scaling>
          <c:orientation val="maxMin"/>
        </c:scaling>
        <c:axPos val="l"/>
        <c:numFmt formatCode="#,##0" sourceLinked="0"/>
        <c:tickLblPos val="nextTo"/>
        <c:txPr>
          <a:bodyPr/>
          <a:lstStyle/>
          <a:p>
            <a:pPr>
              <a:defRPr sz="750"/>
            </a:pPr>
            <a:endParaRPr lang="es-ES"/>
          </a:p>
        </c:txPr>
        <c:crossAx val="247757440"/>
        <c:crossesAt val="0"/>
        <c:lblAlgn val="ctr"/>
        <c:lblOffset val="100"/>
        <c:tickLblSkip val="1"/>
      </c:catAx>
      <c:valAx>
        <c:axId val="247757440"/>
        <c:scaling>
          <c:orientation val="minMax"/>
          <c:max val="100"/>
          <c:min val="0"/>
        </c:scaling>
        <c:axPos val="t"/>
        <c:majorGridlines>
          <c:spPr>
            <a:ln w="3175">
              <a:solidFill>
                <a:srgbClr val="4F81BD">
                  <a:lumMod val="40000"/>
                  <a:lumOff val="60000"/>
                  <a:alpha val="70000"/>
                </a:srgbClr>
              </a:solidFill>
              <a:prstDash val="dash"/>
            </a:ln>
          </c:spPr>
        </c:majorGridlines>
        <c:numFmt formatCode="0" sourceLinked="0"/>
        <c:tickLblPos val="low"/>
        <c:txPr>
          <a:bodyPr/>
          <a:lstStyle/>
          <a:p>
            <a:pPr>
              <a:defRPr sz="700"/>
            </a:pPr>
            <a:endParaRPr lang="es-ES"/>
          </a:p>
        </c:txPr>
        <c:crossAx val="247755904"/>
        <c:crossesAt val="1"/>
        <c:crossBetween val="between"/>
      </c:valAx>
      <c:spPr>
        <a:ln w="9525"/>
      </c:spPr>
    </c:plotArea>
    <c:legend>
      <c:legendPos val="t"/>
      <c:layout>
        <c:manualLayout>
          <c:xMode val="edge"/>
          <c:yMode val="edge"/>
          <c:x val="0.16488035584604221"/>
          <c:y val="2.6458333333333309E-2"/>
          <c:w val="0.62796740740740764"/>
          <c:h val="7.6286543645034219E-2"/>
        </c:manualLayout>
      </c:layout>
    </c:legend>
    <c:dispBlanksAs val="gap"/>
  </c:chart>
  <c:spPr>
    <a:ln>
      <a:noFill/>
    </a:ln>
    <a:effectLst/>
  </c:spPr>
  <c:txPr>
    <a:bodyPr/>
    <a:lstStyle/>
    <a:p>
      <a:pPr>
        <a:defRPr sz="800">
          <a:latin typeface="Avenir LT 35 Light" pitchFamily="2" charset="0"/>
          <a:ea typeface="Comic Sans MS" charset="0"/>
          <a:cs typeface="Comic Sans MS" charset="0"/>
        </a:defRPr>
      </a:pPr>
      <a:endParaRPr lang="es-ES"/>
    </a:p>
  </c:txPr>
  <c:printSettings>
    <c:headerFooter/>
    <c:pageMargins b="1" l="0.75000000000000588" r="0.7500000000000058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332019519519514E-2"/>
          <c:y val="0.12907345679012391"/>
          <c:w val="0.90816253753753651"/>
          <c:h val="0.57931319444444451"/>
        </c:manualLayout>
      </c:layout>
      <c:barChart>
        <c:barDir val="col"/>
        <c:grouping val="clustered"/>
        <c:ser>
          <c:idx val="2"/>
          <c:order val="2"/>
          <c:tx>
            <c:strRef>
              <c:f>'C2 Pob 15 64'!$R$4:$R$5</c:f>
              <c:strCache>
                <c:ptCount val="1"/>
                <c:pt idx="0">
                  <c:v>2014</c:v>
                </c:pt>
              </c:strCache>
            </c:strRef>
          </c:tx>
          <c:spPr>
            <a:noFill/>
            <a:ln w="9525">
              <a:solidFill>
                <a:srgbClr val="1F497D">
                  <a:lumMod val="75000"/>
                </a:srgbClr>
              </a:solidFill>
            </a:ln>
            <a:effectLst/>
          </c:spPr>
          <c:dLbls>
            <c:dLbl>
              <c:idx val="5"/>
              <c:layout>
                <c:manualLayout>
                  <c:x val="0"/>
                  <c:y val="-3.5277777777778241E-2"/>
                </c:manualLayout>
              </c:layout>
              <c:dLblPos val="outEnd"/>
              <c:showVal val="1"/>
            </c:dLbl>
            <c:dLbl>
              <c:idx val="10"/>
              <c:layout>
                <c:manualLayout>
                  <c:x val="0"/>
                  <c:y val="-1.1313526012275981E-2"/>
                </c:manualLayout>
              </c:layout>
              <c:dLblPos val="outEnd"/>
              <c:showVal val="1"/>
            </c:dLbl>
            <c:spPr>
              <a:noFill/>
              <a:ln>
                <a:noFill/>
              </a:ln>
              <a:effectLst/>
            </c:spPr>
            <c:txPr>
              <a:bodyPr rot="0" vert="horz"/>
              <a:lstStyle/>
              <a:p>
                <a:pPr>
                  <a:defRPr>
                    <a:solidFill>
                      <a:srgbClr val="10253F"/>
                    </a:solidFill>
                  </a:defRPr>
                </a:pPr>
                <a:endParaRPr lang="es-ES"/>
              </a:p>
            </c:txPr>
            <c:dLblPos val="outEnd"/>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'C2 Pob 15 64'!$O$6:$O$28</c:f>
              <c:strCache>
                <c:ptCount val="23"/>
                <c:pt idx="0">
                  <c:v>Cuba</c:v>
                </c:pt>
                <c:pt idx="1">
                  <c:v>Brasil</c:v>
                </c:pt>
                <c:pt idx="2">
                  <c:v>Chile</c:v>
                </c:pt>
                <c:pt idx="3">
                  <c:v>Colombia</c:v>
                </c:pt>
                <c:pt idx="4">
                  <c:v>Costa Rica</c:v>
                </c:pt>
                <c:pt idx="5">
                  <c:v>España</c:v>
                </c:pt>
                <c:pt idx="6">
                  <c:v>México</c:v>
                </c:pt>
                <c:pt idx="7">
                  <c:v>Nicaragua</c:v>
                </c:pt>
                <c:pt idx="8">
                  <c:v>Panamá</c:v>
                </c:pt>
                <c:pt idx="9">
                  <c:v>Perú</c:v>
                </c:pt>
                <c:pt idx="10">
                  <c:v>Portugal</c:v>
                </c:pt>
                <c:pt idx="11">
                  <c:v>Venezuela</c:v>
                </c:pt>
                <c:pt idx="12">
                  <c:v>Argentina</c:v>
                </c:pt>
                <c:pt idx="13">
                  <c:v>El Salvador</c:v>
                </c:pt>
                <c:pt idx="14">
                  <c:v>Ecuador</c:v>
                </c:pt>
                <c:pt idx="15">
                  <c:v>Paraguay</c:v>
                </c:pt>
                <c:pt idx="16">
                  <c:v>Uruguay</c:v>
                </c:pt>
                <c:pt idx="17">
                  <c:v>Honduras</c:v>
                </c:pt>
                <c:pt idx="18">
                  <c:v>R. Dominicana</c:v>
                </c:pt>
                <c:pt idx="19">
                  <c:v>Bolivia</c:v>
                </c:pt>
                <c:pt idx="20">
                  <c:v>Guatemala</c:v>
                </c:pt>
                <c:pt idx="22">
                  <c:v>OEI</c:v>
                </c:pt>
              </c:strCache>
            </c:strRef>
          </c:cat>
          <c:val>
            <c:numRef>
              <c:f>'C2 Pob 15 64'!$R$6:$R$28</c:f>
              <c:numCache>
                <c:formatCode>0</c:formatCode>
                <c:ptCount val="23"/>
                <c:pt idx="0">
                  <c:v>70</c:v>
                </c:pt>
                <c:pt idx="1">
                  <c:v>69</c:v>
                </c:pt>
                <c:pt idx="2">
                  <c:v>69</c:v>
                </c:pt>
                <c:pt idx="3">
                  <c:v>69</c:v>
                </c:pt>
                <c:pt idx="4">
                  <c:v>69</c:v>
                </c:pt>
                <c:pt idx="5">
                  <c:v>67</c:v>
                </c:pt>
                <c:pt idx="6">
                  <c:v>66</c:v>
                </c:pt>
                <c:pt idx="7">
                  <c:v>65</c:v>
                </c:pt>
                <c:pt idx="8">
                  <c:v>65</c:v>
                </c:pt>
                <c:pt idx="9">
                  <c:v>65</c:v>
                </c:pt>
                <c:pt idx="10">
                  <c:v>65</c:v>
                </c:pt>
                <c:pt idx="11">
                  <c:v>65</c:v>
                </c:pt>
                <c:pt idx="12">
                  <c:v>64</c:v>
                </c:pt>
                <c:pt idx="13">
                  <c:v>64</c:v>
                </c:pt>
                <c:pt idx="14">
                  <c:v>64</c:v>
                </c:pt>
                <c:pt idx="15">
                  <c:v>64</c:v>
                </c:pt>
                <c:pt idx="16">
                  <c:v>64</c:v>
                </c:pt>
                <c:pt idx="17">
                  <c:v>63</c:v>
                </c:pt>
                <c:pt idx="18">
                  <c:v>63</c:v>
                </c:pt>
                <c:pt idx="19">
                  <c:v>61</c:v>
                </c:pt>
                <c:pt idx="20">
                  <c:v>58</c:v>
                </c:pt>
                <c:pt idx="22">
                  <c:v>65.19047619047619</c:v>
                </c:pt>
              </c:numCache>
            </c:numRef>
          </c:val>
        </c:ser>
        <c:gapWidth val="22"/>
        <c:overlap val="90"/>
        <c:axId val="171828736"/>
        <c:axId val="171830272"/>
      </c:barChart>
      <c:scatterChart>
        <c:scatterStyle val="lineMarker"/>
        <c:ser>
          <c:idx val="0"/>
          <c:order val="0"/>
          <c:tx>
            <c:strRef>
              <c:f>'C2 Pob 15 64'!$P$4:$P$5</c:f>
              <c:strCache>
                <c:ptCount val="1"/>
                <c:pt idx="0">
                  <c:v>2000</c:v>
                </c:pt>
              </c:strCache>
            </c:strRef>
          </c:tx>
          <c:spPr>
            <a:ln w="25400" cap="rnd">
              <a:noFill/>
              <a:round/>
            </a:ln>
            <a:effectLst/>
          </c:spPr>
          <c:marker>
            <c:symbol val="dash"/>
            <c:size val="6"/>
            <c:spPr>
              <a:noFill/>
              <a:ln w="9525">
                <a:solidFill>
                  <a:schemeClr val="accent3">
                    <a:lumMod val="50000"/>
                  </a:schemeClr>
                </a:solidFill>
              </a:ln>
              <a:effectLst/>
            </c:spPr>
          </c:marker>
          <c:xVal>
            <c:strRef>
              <c:f>'C2 Pob 15 64'!$O$6:$O$28</c:f>
              <c:strCache>
                <c:ptCount val="23"/>
                <c:pt idx="0">
                  <c:v>Cuba</c:v>
                </c:pt>
                <c:pt idx="1">
                  <c:v>Brasil</c:v>
                </c:pt>
                <c:pt idx="2">
                  <c:v>Chile</c:v>
                </c:pt>
                <c:pt idx="3">
                  <c:v>Colombia</c:v>
                </c:pt>
                <c:pt idx="4">
                  <c:v>Costa Rica</c:v>
                </c:pt>
                <c:pt idx="5">
                  <c:v>España</c:v>
                </c:pt>
                <c:pt idx="6">
                  <c:v>México</c:v>
                </c:pt>
                <c:pt idx="7">
                  <c:v>Nicaragua</c:v>
                </c:pt>
                <c:pt idx="8">
                  <c:v>Panamá</c:v>
                </c:pt>
                <c:pt idx="9">
                  <c:v>Perú</c:v>
                </c:pt>
                <c:pt idx="10">
                  <c:v>Portugal</c:v>
                </c:pt>
                <c:pt idx="11">
                  <c:v>Venezuela</c:v>
                </c:pt>
                <c:pt idx="12">
                  <c:v>Argentina</c:v>
                </c:pt>
                <c:pt idx="13">
                  <c:v>El Salvador</c:v>
                </c:pt>
                <c:pt idx="14">
                  <c:v>Ecuador</c:v>
                </c:pt>
                <c:pt idx="15">
                  <c:v>Paraguay</c:v>
                </c:pt>
                <c:pt idx="16">
                  <c:v>Uruguay</c:v>
                </c:pt>
                <c:pt idx="17">
                  <c:v>Honduras</c:v>
                </c:pt>
                <c:pt idx="18">
                  <c:v>R. Dominicana</c:v>
                </c:pt>
                <c:pt idx="19">
                  <c:v>Bolivia</c:v>
                </c:pt>
                <c:pt idx="20">
                  <c:v>Guatemala</c:v>
                </c:pt>
                <c:pt idx="22">
                  <c:v>OEI</c:v>
                </c:pt>
              </c:strCache>
            </c:strRef>
          </c:xVal>
          <c:yVal>
            <c:numRef>
              <c:f>'C2 Pob 15 64'!$P$6:$P$28</c:f>
              <c:numCache>
                <c:formatCode>0</c:formatCode>
                <c:ptCount val="23"/>
                <c:pt idx="0">
                  <c:v>68</c:v>
                </c:pt>
                <c:pt idx="1">
                  <c:v>65</c:v>
                </c:pt>
                <c:pt idx="2">
                  <c:v>66</c:v>
                </c:pt>
                <c:pt idx="3">
                  <c:v>64</c:v>
                </c:pt>
                <c:pt idx="4">
                  <c:v>64</c:v>
                </c:pt>
                <c:pt idx="5">
                  <c:v>69</c:v>
                </c:pt>
                <c:pt idx="6">
                  <c:v>61</c:v>
                </c:pt>
                <c:pt idx="7">
                  <c:v>57</c:v>
                </c:pt>
                <c:pt idx="8">
                  <c:v>63</c:v>
                </c:pt>
                <c:pt idx="9">
                  <c:v>61</c:v>
                </c:pt>
                <c:pt idx="10">
                  <c:v>68</c:v>
                </c:pt>
                <c:pt idx="11">
                  <c:v>62</c:v>
                </c:pt>
                <c:pt idx="12">
                  <c:v>62</c:v>
                </c:pt>
                <c:pt idx="13">
                  <c:v>58</c:v>
                </c:pt>
                <c:pt idx="14">
                  <c:v>60</c:v>
                </c:pt>
                <c:pt idx="15">
                  <c:v>57</c:v>
                </c:pt>
                <c:pt idx="16">
                  <c:v>62</c:v>
                </c:pt>
                <c:pt idx="17">
                  <c:v>54</c:v>
                </c:pt>
                <c:pt idx="18">
                  <c:v>60</c:v>
                </c:pt>
                <c:pt idx="19">
                  <c:v>57</c:v>
                </c:pt>
                <c:pt idx="20">
                  <c:v>53</c:v>
                </c:pt>
                <c:pt idx="22">
                  <c:v>61.476190476190474</c:v>
                </c:pt>
              </c:numCache>
            </c:numRef>
          </c:yVal>
        </c:ser>
        <c:ser>
          <c:idx val="1"/>
          <c:order val="1"/>
          <c:tx>
            <c:strRef>
              <c:f>'C2 Pob 15 64'!$Q$4:$Q$5</c:f>
              <c:strCache>
                <c:ptCount val="1"/>
                <c:pt idx="0">
                  <c:v>2010</c:v>
                </c:pt>
              </c:strCache>
            </c:strRef>
          </c:tx>
          <c:spPr>
            <a:ln w="25400" cap="rnd">
              <a:noFill/>
              <a:round/>
            </a:ln>
            <a:effectLst/>
          </c:spPr>
          <c:marker>
            <c:symbol val="diamond"/>
            <c:size val="7"/>
            <c:spPr>
              <a:noFill/>
              <a:ln w="6350">
                <a:solidFill>
                  <a:srgbClr val="FF0000"/>
                </a:solidFill>
              </a:ln>
              <a:effectLst/>
            </c:spPr>
          </c:marker>
          <c:dLbls>
            <c:dLbl>
              <c:idx val="0"/>
              <c:layout>
                <c:manualLayout>
                  <c:x val="-3.2126296296296278E-2"/>
                  <c:y val="8.5166666666667265E-2"/>
                </c:manualLayout>
              </c:layout>
              <c:dLblPos val="r"/>
              <c:showVal val="1"/>
            </c:dLbl>
            <c:dLbl>
              <c:idx val="2"/>
              <c:layout>
                <c:manualLayout>
                  <c:x val="-3.2126296296296278E-2"/>
                  <c:y val="8.1246913580247007E-2"/>
                </c:manualLayout>
              </c:layout>
              <c:dLblPos val="r"/>
              <c:showVal val="1"/>
            </c:dLbl>
            <c:dLbl>
              <c:idx val="12"/>
              <c:layout>
                <c:manualLayout>
                  <c:x val="-3.2126296296296278E-2"/>
                  <c:y val="8.1246913580247007E-2"/>
                </c:manualLayout>
              </c:layout>
              <c:dLblPos val="r"/>
              <c:showVal val="1"/>
            </c:dLbl>
            <c:dLbl>
              <c:idx val="16"/>
              <c:layout>
                <c:manualLayout>
                  <c:x val="-3.2126296296296278E-2"/>
                  <c:y val="7.3407407407407421E-2"/>
                </c:manualLayout>
              </c:layout>
              <c:dLblPos val="r"/>
              <c:showVal val="1"/>
            </c:dLbl>
            <c:dLbl>
              <c:idx val="18"/>
              <c:layout>
                <c:manualLayout>
                  <c:x val="-3.2126296296296278E-2"/>
                  <c:y val="7.3407407407407421E-2"/>
                </c:manualLayout>
              </c:layout>
              <c:dLblPos val="r"/>
              <c:showVal val="1"/>
            </c:dLbl>
            <c:dLbl>
              <c:idx val="19"/>
              <c:layout>
                <c:manualLayout>
                  <c:x val="-2.9774444444444444E-2"/>
                  <c:y val="8.1246913580247007E-2"/>
                </c:manualLayout>
              </c:layout>
              <c:dLblPos val="r"/>
              <c:showVal val="1"/>
            </c:dLbl>
            <c:dLbl>
              <c:idx val="22"/>
              <c:layout>
                <c:manualLayout>
                  <c:x val="-3.2126296296296278E-2"/>
                  <c:y val="4.6829761922357604E-2"/>
                </c:manualLayout>
              </c:layout>
              <c:dLblPos val="r"/>
              <c:showVal val="1"/>
            </c:dLbl>
            <c:spPr>
              <a:noFill/>
              <a:ln>
                <a:noFill/>
              </a:ln>
              <a:effectLst/>
            </c:spPr>
            <c:txPr>
              <a:bodyPr rot="0" vert="horz"/>
              <a:lstStyle/>
              <a:p>
                <a:pPr>
                  <a:defRPr>
                    <a:solidFill>
                      <a:srgbClr val="C00000"/>
                    </a:solidFill>
                  </a:defRPr>
                </a:pPr>
                <a:endParaRPr lang="es-ES"/>
              </a:p>
            </c:txPr>
            <c:dLblPos val="b"/>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'C2 Pob 15 64'!$O$6:$O$28</c:f>
              <c:strCache>
                <c:ptCount val="23"/>
                <c:pt idx="0">
                  <c:v>Cuba</c:v>
                </c:pt>
                <c:pt idx="1">
                  <c:v>Brasil</c:v>
                </c:pt>
                <c:pt idx="2">
                  <c:v>Chile</c:v>
                </c:pt>
                <c:pt idx="3">
                  <c:v>Colombia</c:v>
                </c:pt>
                <c:pt idx="4">
                  <c:v>Costa Rica</c:v>
                </c:pt>
                <c:pt idx="5">
                  <c:v>España</c:v>
                </c:pt>
                <c:pt idx="6">
                  <c:v>México</c:v>
                </c:pt>
                <c:pt idx="7">
                  <c:v>Nicaragua</c:v>
                </c:pt>
                <c:pt idx="8">
                  <c:v>Panamá</c:v>
                </c:pt>
                <c:pt idx="9">
                  <c:v>Perú</c:v>
                </c:pt>
                <c:pt idx="10">
                  <c:v>Portugal</c:v>
                </c:pt>
                <c:pt idx="11">
                  <c:v>Venezuela</c:v>
                </c:pt>
                <c:pt idx="12">
                  <c:v>Argentina</c:v>
                </c:pt>
                <c:pt idx="13">
                  <c:v>El Salvador</c:v>
                </c:pt>
                <c:pt idx="14">
                  <c:v>Ecuador</c:v>
                </c:pt>
                <c:pt idx="15">
                  <c:v>Paraguay</c:v>
                </c:pt>
                <c:pt idx="16">
                  <c:v>Uruguay</c:v>
                </c:pt>
                <c:pt idx="17">
                  <c:v>Honduras</c:v>
                </c:pt>
                <c:pt idx="18">
                  <c:v>R. Dominicana</c:v>
                </c:pt>
                <c:pt idx="19">
                  <c:v>Bolivia</c:v>
                </c:pt>
                <c:pt idx="20">
                  <c:v>Guatemala</c:v>
                </c:pt>
                <c:pt idx="22">
                  <c:v>OEI</c:v>
                </c:pt>
              </c:strCache>
            </c:strRef>
          </c:xVal>
          <c:yVal>
            <c:numRef>
              <c:f>'C2 Pob 15 64'!$Q$6:$Q$28</c:f>
              <c:numCache>
                <c:formatCode>0</c:formatCode>
                <c:ptCount val="23"/>
                <c:pt idx="0">
                  <c:v>70</c:v>
                </c:pt>
                <c:pt idx="1">
                  <c:v>68</c:v>
                </c:pt>
                <c:pt idx="2">
                  <c:v>68</c:v>
                </c:pt>
                <c:pt idx="3">
                  <c:v>68</c:v>
                </c:pt>
                <c:pt idx="4">
                  <c:v>68</c:v>
                </c:pt>
                <c:pt idx="5">
                  <c:v>68</c:v>
                </c:pt>
                <c:pt idx="6">
                  <c:v>64</c:v>
                </c:pt>
                <c:pt idx="7">
                  <c:v>62</c:v>
                </c:pt>
                <c:pt idx="8">
                  <c:v>64</c:v>
                </c:pt>
                <c:pt idx="9">
                  <c:v>64</c:v>
                </c:pt>
                <c:pt idx="10">
                  <c:v>66</c:v>
                </c:pt>
                <c:pt idx="11">
                  <c:v>65</c:v>
                </c:pt>
                <c:pt idx="12">
                  <c:v>64</c:v>
                </c:pt>
                <c:pt idx="13">
                  <c:v>62</c:v>
                </c:pt>
                <c:pt idx="14">
                  <c:v>63</c:v>
                </c:pt>
                <c:pt idx="15">
                  <c:v>62</c:v>
                </c:pt>
                <c:pt idx="16">
                  <c:v>64</c:v>
                </c:pt>
                <c:pt idx="17">
                  <c:v>60</c:v>
                </c:pt>
                <c:pt idx="18">
                  <c:v>62</c:v>
                </c:pt>
                <c:pt idx="19">
                  <c:v>59</c:v>
                </c:pt>
                <c:pt idx="20">
                  <c:v>56</c:v>
                </c:pt>
                <c:pt idx="22">
                  <c:v>64.142857142857139</c:v>
                </c:pt>
              </c:numCache>
            </c:numRef>
          </c:yVal>
        </c:ser>
        <c:axId val="171828736"/>
        <c:axId val="171830272"/>
      </c:scatterChart>
      <c:catAx>
        <c:axId val="171828736"/>
        <c:scaling>
          <c:orientation val="minMax"/>
        </c:scaling>
        <c:axPos val="b"/>
        <c:numFmt formatCode="General" sourceLinked="1"/>
        <c:tickLblPos val="nextTo"/>
        <c:spPr>
          <a:noFill/>
          <a:ln w="6350" cap="flat" cmpd="sng" algn="ctr">
            <a:solidFill>
              <a:sysClr val="windowText" lastClr="000000"/>
            </a:solidFill>
            <a:round/>
          </a:ln>
          <a:effectLst/>
        </c:spPr>
        <c:txPr>
          <a:bodyPr rot="-60000000" vert="horz"/>
          <a:lstStyle/>
          <a:p>
            <a:pPr>
              <a:defRPr/>
            </a:pPr>
            <a:endParaRPr lang="es-ES"/>
          </a:p>
        </c:txPr>
        <c:crossAx val="171830272"/>
        <c:crossesAt val="0"/>
        <c:auto val="1"/>
        <c:lblAlgn val="ctr"/>
        <c:lblOffset val="100"/>
      </c:catAx>
      <c:valAx>
        <c:axId val="171830272"/>
        <c:scaling>
          <c:orientation val="minMax"/>
          <c:min val="50"/>
        </c:scaling>
        <c:axPos val="l"/>
        <c:majorGridlines>
          <c:spPr>
            <a:ln w="6350" cap="flat" cmpd="sng" algn="ctr">
              <a:solidFill>
                <a:srgbClr val="7F7F7F"/>
              </a:solidFill>
              <a:prstDash val="sysDot"/>
              <a:round/>
            </a:ln>
            <a:effectLst/>
          </c:spPr>
        </c:majorGridlines>
        <c:numFmt formatCode="0" sourceLinked="1"/>
        <c:tickLblPos val="nextTo"/>
        <c:spPr>
          <a:noFill/>
          <a:ln>
            <a:noFill/>
          </a:ln>
          <a:effectLst/>
        </c:spPr>
        <c:txPr>
          <a:bodyPr rot="-60000000" vert="horz"/>
          <a:lstStyle/>
          <a:p>
            <a:pPr>
              <a:defRPr sz="700"/>
            </a:pPr>
            <a:endParaRPr lang="es-ES"/>
          </a:p>
        </c:txPr>
        <c:crossAx val="171828736"/>
        <c:crossesAt val="1"/>
        <c:crossBetween val="between"/>
      </c:valAx>
      <c:spPr>
        <a:noFill/>
        <a:ln>
          <a:noFill/>
        </a:ln>
        <a:effectLst/>
      </c:spPr>
    </c:plotArea>
    <c:legend>
      <c:legendPos val="t"/>
      <c:layout>
        <c:manualLayout>
          <c:xMode val="edge"/>
          <c:yMode val="edge"/>
          <c:x val="0.30260259259259281"/>
          <c:y val="2.3518518518518518E-2"/>
          <c:w val="0.4277207407407429"/>
          <c:h val="6.4807407407407924E-2"/>
        </c:manualLayout>
      </c:layout>
      <c:spPr>
        <a:noFill/>
        <a:ln>
          <a:noFill/>
        </a:ln>
        <a:effectLst/>
      </c:spPr>
      <c:txPr>
        <a:bodyPr rot="0" vert="horz"/>
        <a:lstStyle/>
        <a:p>
          <a:pPr>
            <a:defRPr sz="800"/>
          </a:pPr>
          <a:endParaRPr lang="es-ES"/>
        </a:p>
      </c:txPr>
    </c:legend>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4" l="0.70000000000000062" r="0.70000000000000062" t="0.750000000000004" header="0.30000000000000032" footer="0.30000000000000032"/>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plotArea>
      <c:layout>
        <c:manualLayout>
          <c:layoutTarget val="inner"/>
          <c:xMode val="edge"/>
          <c:yMode val="edge"/>
          <c:x val="0"/>
          <c:y val="0.18306986084694157"/>
          <c:w val="1"/>
          <c:h val="0.75751162008137363"/>
        </c:manualLayout>
      </c:layout>
      <c:barChart>
        <c:barDir val="bar"/>
        <c:grouping val="stacked"/>
        <c:ser>
          <c:idx val="0"/>
          <c:order val="0"/>
          <c:tx>
            <c:strRef>
              <c:f>'Ind 13B lect'!$B$24:$B$25</c:f>
              <c:strCache>
                <c:ptCount val="1"/>
                <c:pt idx="0">
                  <c:v>Niveles &lt;1b, 1b y 1a %</c:v>
                </c:pt>
              </c:strCache>
            </c:strRef>
          </c:tx>
          <c:spPr>
            <a:noFill/>
            <a:ln w="12700">
              <a:solidFill>
                <a:srgbClr val="FF0000"/>
              </a:solidFill>
            </a:ln>
          </c:spPr>
          <c:dLbls>
            <c:spPr>
              <a:noFill/>
              <a:ln>
                <a:noFill/>
              </a:ln>
              <a:effectLst/>
            </c:spPr>
            <c:txPr>
              <a:bodyPr/>
              <a:lstStyle/>
              <a:p>
                <a:pPr>
                  <a:defRPr>
                    <a:solidFill>
                      <a:srgbClr val="C00000"/>
                    </a:solidFill>
                  </a:defRPr>
                </a:pPr>
                <a:endParaRPr lang="es-ES"/>
              </a:p>
            </c:txPr>
            <c:dLblPos val="ctr"/>
            <c:showVal val="1"/>
            <c:extLst>
              <c:ext xmlns:c15="http://schemas.microsoft.com/office/drawing/2012/chart" uri="{CE6537A1-D6FC-4f65-9D91-7224C49458BB}">
                <c15:showLeaderLines val="0"/>
              </c:ext>
            </c:extLst>
          </c:dLbls>
          <c:cat>
            <c:strRef>
              <c:f>'Ind 13B lect'!$A$26:$A$37</c:f>
              <c:strCache>
                <c:ptCount val="12"/>
                <c:pt idx="0">
                  <c:v>OECD promedio</c:v>
                </c:pt>
                <c:pt idx="2">
                  <c:v>Perú</c:v>
                </c:pt>
                <c:pt idx="3">
                  <c:v>Argentina</c:v>
                </c:pt>
                <c:pt idx="4">
                  <c:v>Colombia</c:v>
                </c:pt>
                <c:pt idx="5">
                  <c:v>Brasil</c:v>
                </c:pt>
                <c:pt idx="6">
                  <c:v>Uruguay</c:v>
                </c:pt>
                <c:pt idx="7">
                  <c:v>México</c:v>
                </c:pt>
                <c:pt idx="8">
                  <c:v>Chile</c:v>
                </c:pt>
                <c:pt idx="9">
                  <c:v>Costa Rica</c:v>
                </c:pt>
                <c:pt idx="10">
                  <c:v>Portugal</c:v>
                </c:pt>
                <c:pt idx="11">
                  <c:v>España</c:v>
                </c:pt>
              </c:strCache>
            </c:strRef>
          </c:cat>
          <c:val>
            <c:numRef>
              <c:f>'Ind 13B lect'!$B$26:$B$37</c:f>
              <c:numCache>
                <c:formatCode>0</c:formatCode>
                <c:ptCount val="12"/>
                <c:pt idx="0">
                  <c:v>-17.958398336887186</c:v>
                </c:pt>
                <c:pt idx="2">
                  <c:v>-59.877544358734241</c:v>
                </c:pt>
                <c:pt idx="3">
                  <c:v>-53.564766428783869</c:v>
                </c:pt>
                <c:pt idx="4">
                  <c:v>-51.445892438036473</c:v>
                </c:pt>
                <c:pt idx="5">
                  <c:v>-49.19143308464988</c:v>
                </c:pt>
                <c:pt idx="6">
                  <c:v>-47.046185431300003</c:v>
                </c:pt>
                <c:pt idx="7">
                  <c:v>-41.076898191137488</c:v>
                </c:pt>
                <c:pt idx="8">
                  <c:v>-33.015332312709006</c:v>
                </c:pt>
                <c:pt idx="9">
                  <c:v>-32.382685335176404</c:v>
                </c:pt>
                <c:pt idx="10">
                  <c:v>-18.813574903519175</c:v>
                </c:pt>
                <c:pt idx="11">
                  <c:v>-18.342983446092834</c:v>
                </c:pt>
              </c:numCache>
            </c:numRef>
          </c:val>
        </c:ser>
        <c:ser>
          <c:idx val="1"/>
          <c:order val="1"/>
          <c:tx>
            <c:strRef>
              <c:f>'Ind 13B lect'!$C$24:$C$25</c:f>
              <c:strCache>
                <c:ptCount val="1"/>
                <c:pt idx="0">
                  <c:v>Niveles 2, 3 y 4</c:v>
                </c:pt>
              </c:strCache>
            </c:strRef>
          </c:tx>
          <c:spPr>
            <a:solidFill>
              <a:srgbClr val="4F81BD">
                <a:lumMod val="75000"/>
              </a:srgbClr>
            </a:solidFill>
            <a:ln w="12700">
              <a:noFill/>
            </a:ln>
          </c:spPr>
          <c:dLbls>
            <c:spPr>
              <a:noFill/>
              <a:ln>
                <a:noFill/>
              </a:ln>
              <a:effectLst/>
            </c:spPr>
            <c:txPr>
              <a:bodyPr/>
              <a:lstStyle/>
              <a:p>
                <a:pPr>
                  <a:defRPr>
                    <a:solidFill>
                      <a:schemeClr val="bg1"/>
                    </a:solidFill>
                  </a:defRPr>
                </a:pPr>
                <a:endParaRPr lang="es-ES"/>
              </a:p>
            </c:txPr>
            <c:showVal val="1"/>
            <c:extLst>
              <c:ext xmlns:c15="http://schemas.microsoft.com/office/drawing/2012/chart" uri="{CE6537A1-D6FC-4f65-9D91-7224C49458BB}">
                <c15:showLeaderLines val="0"/>
              </c:ext>
            </c:extLst>
          </c:dLbls>
          <c:cat>
            <c:strRef>
              <c:f>'Ind 13B lect'!$A$26:$A$37</c:f>
              <c:strCache>
                <c:ptCount val="12"/>
                <c:pt idx="0">
                  <c:v>OECD promedio</c:v>
                </c:pt>
                <c:pt idx="2">
                  <c:v>Perú</c:v>
                </c:pt>
                <c:pt idx="3">
                  <c:v>Argentina</c:v>
                </c:pt>
                <c:pt idx="4">
                  <c:v>Colombia</c:v>
                </c:pt>
                <c:pt idx="5">
                  <c:v>Brasil</c:v>
                </c:pt>
                <c:pt idx="6">
                  <c:v>Uruguay</c:v>
                </c:pt>
                <c:pt idx="7">
                  <c:v>México</c:v>
                </c:pt>
                <c:pt idx="8">
                  <c:v>Chile</c:v>
                </c:pt>
                <c:pt idx="9">
                  <c:v>Costa Rica</c:v>
                </c:pt>
                <c:pt idx="10">
                  <c:v>Portugal</c:v>
                </c:pt>
                <c:pt idx="11">
                  <c:v>España</c:v>
                </c:pt>
              </c:strCache>
            </c:strRef>
          </c:cat>
          <c:val>
            <c:numRef>
              <c:f>'Ind 13B lect'!$C$26:$C$37</c:f>
              <c:numCache>
                <c:formatCode>0</c:formatCode>
                <c:ptCount val="12"/>
                <c:pt idx="0">
                  <c:v>73.612330061369619</c:v>
                </c:pt>
                <c:pt idx="2">
                  <c:v>39.651605850303348</c:v>
                </c:pt>
                <c:pt idx="3">
                  <c:v>45.892551382555155</c:v>
                </c:pt>
                <c:pt idx="4">
                  <c:v>48.250504129864282</c:v>
                </c:pt>
                <c:pt idx="5">
                  <c:v>50.286833199269147</c:v>
                </c:pt>
                <c:pt idx="6">
                  <c:v>52.012458510635867</c:v>
                </c:pt>
                <c:pt idx="7">
                  <c:v>58.505913738997378</c:v>
                </c:pt>
                <c:pt idx="8">
                  <c:v>66.383357565784706</c:v>
                </c:pt>
                <c:pt idx="9">
                  <c:v>67.057601542772261</c:v>
                </c:pt>
                <c:pt idx="10">
                  <c:v>75.393266231182693</c:v>
                </c:pt>
                <c:pt idx="11">
                  <c:v>76.137740672633953</c:v>
                </c:pt>
              </c:numCache>
            </c:numRef>
          </c:val>
        </c:ser>
        <c:ser>
          <c:idx val="2"/>
          <c:order val="2"/>
          <c:tx>
            <c:strRef>
              <c:f>'Ind 13B lect'!$D$24:$D$25</c:f>
              <c:strCache>
                <c:ptCount val="1"/>
                <c:pt idx="0">
                  <c:v>Niveles 5 y 6</c:v>
                </c:pt>
              </c:strCache>
            </c:strRef>
          </c:tx>
          <c:spPr>
            <a:solidFill>
              <a:srgbClr val="1F497D">
                <a:lumMod val="40000"/>
                <a:lumOff val="60000"/>
              </a:srgbClr>
            </a:solidFill>
            <a:ln w="12700">
              <a:noFill/>
            </a:ln>
          </c:spPr>
          <c:dLbls>
            <c:spPr>
              <a:noFill/>
              <a:ln>
                <a:noFill/>
              </a:ln>
              <a:effectLst/>
            </c:spPr>
            <c:txPr>
              <a:bodyPr/>
              <a:lstStyle/>
              <a:p>
                <a:pPr>
                  <a:defRPr>
                    <a:solidFill>
                      <a:srgbClr val="0070C0"/>
                    </a:solidFill>
                  </a:defRPr>
                </a:pPr>
                <a:endParaRPr lang="es-ES"/>
              </a:p>
            </c:txPr>
            <c:dLblPos val="inBase"/>
            <c:showVal val="1"/>
            <c:extLst>
              <c:ext xmlns:c15="http://schemas.microsoft.com/office/drawing/2012/chart" uri="{CE6537A1-D6FC-4f65-9D91-7224C49458BB}">
                <c15:showLeaderLines val="0"/>
              </c:ext>
            </c:extLst>
          </c:dLbls>
          <c:cat>
            <c:strRef>
              <c:f>'Ind 13B lect'!$A$26:$A$37</c:f>
              <c:strCache>
                <c:ptCount val="12"/>
                <c:pt idx="0">
                  <c:v>OECD promedio</c:v>
                </c:pt>
                <c:pt idx="2">
                  <c:v>Perú</c:v>
                </c:pt>
                <c:pt idx="3">
                  <c:v>Argentina</c:v>
                </c:pt>
                <c:pt idx="4">
                  <c:v>Colombia</c:v>
                </c:pt>
                <c:pt idx="5">
                  <c:v>Brasil</c:v>
                </c:pt>
                <c:pt idx="6">
                  <c:v>Uruguay</c:v>
                </c:pt>
                <c:pt idx="7">
                  <c:v>México</c:v>
                </c:pt>
                <c:pt idx="8">
                  <c:v>Chile</c:v>
                </c:pt>
                <c:pt idx="9">
                  <c:v>Costa Rica</c:v>
                </c:pt>
                <c:pt idx="10">
                  <c:v>Portugal</c:v>
                </c:pt>
                <c:pt idx="11">
                  <c:v>España</c:v>
                </c:pt>
              </c:strCache>
            </c:strRef>
          </c:cat>
          <c:val>
            <c:numRef>
              <c:f>'Ind 13B lect'!$D$26:$D$37</c:f>
              <c:numCache>
                <c:formatCode>0</c:formatCode>
                <c:ptCount val="12"/>
                <c:pt idx="0">
                  <c:v>8.4292716017431921</c:v>
                </c:pt>
                <c:pt idx="2">
                  <c:v>0.47084979096239987</c:v>
                </c:pt>
                <c:pt idx="3">
                  <c:v>0.5426821886609714</c:v>
                </c:pt>
                <c:pt idx="4">
                  <c:v>0.30360343209924023</c:v>
                </c:pt>
                <c:pt idx="5">
                  <c:v>0.52173371608097552</c:v>
                </c:pt>
                <c:pt idx="6">
                  <c:v>0.94135605806414124</c:v>
                </c:pt>
                <c:pt idx="7">
                  <c:v>0.41718806986513041</c:v>
                </c:pt>
                <c:pt idx="8">
                  <c:v>0.60131012150629215</c:v>
                </c:pt>
                <c:pt idx="9">
                  <c:v>0.55971312205132051</c:v>
                </c:pt>
                <c:pt idx="10">
                  <c:v>5.7931588652981283</c:v>
                </c:pt>
                <c:pt idx="11">
                  <c:v>5.5192758812732103</c:v>
                </c:pt>
              </c:numCache>
            </c:numRef>
          </c:val>
        </c:ser>
        <c:gapWidth val="50"/>
        <c:overlap val="100"/>
        <c:axId val="247714944"/>
        <c:axId val="247716480"/>
      </c:barChart>
      <c:catAx>
        <c:axId val="247714944"/>
        <c:scaling>
          <c:orientation val="minMax"/>
        </c:scaling>
        <c:axPos val="l"/>
        <c:numFmt formatCode="General" sourceLinked="0"/>
        <c:tickLblPos val="nextTo"/>
        <c:crossAx val="247716480"/>
        <c:crossesAt val="-60"/>
        <c:auto val="1"/>
        <c:lblAlgn val="ctr"/>
        <c:lblOffset val="100"/>
      </c:catAx>
      <c:valAx>
        <c:axId val="247716480"/>
        <c:scaling>
          <c:orientation val="minMax"/>
          <c:max val="90"/>
          <c:min val="-90"/>
        </c:scaling>
        <c:delete val="1"/>
        <c:axPos val="t"/>
        <c:majorGridlines>
          <c:spPr>
            <a:ln w="3175">
              <a:solidFill>
                <a:sysClr val="window" lastClr="FFFFFF">
                  <a:lumMod val="85000"/>
                </a:sysClr>
              </a:solidFill>
              <a:prstDash val="dash"/>
            </a:ln>
          </c:spPr>
        </c:majorGridlines>
        <c:numFmt formatCode="0" sourceLinked="1"/>
        <c:tickLblPos val="none"/>
        <c:crossAx val="247714944"/>
        <c:crosses val="max"/>
        <c:crossBetween val="between"/>
      </c:valAx>
    </c:plotArea>
    <c:legend>
      <c:legendPos val="t"/>
      <c:layout>
        <c:manualLayout>
          <c:xMode val="edge"/>
          <c:yMode val="edge"/>
          <c:x val="9.2713883900078703E-2"/>
          <c:y val="3.7365716954694095E-2"/>
          <c:w val="0.86623443367521746"/>
          <c:h val="8.8992559956161538E-2"/>
        </c:manualLayout>
      </c:layout>
      <c:txPr>
        <a:bodyPr/>
        <a:lstStyle/>
        <a:p>
          <a:pPr>
            <a:defRPr sz="900"/>
          </a:pPr>
          <a:endParaRPr lang="es-ES"/>
        </a:p>
      </c:txPr>
    </c:legend>
    <c:plotVisOnly val="1"/>
    <c:dispBlanksAs val="gap"/>
  </c:chart>
  <c:spPr>
    <a:solidFill>
      <a:sysClr val="window" lastClr="FFFFFF"/>
    </a:solidFill>
    <a:ln>
      <a:noFill/>
    </a:ln>
  </c:spPr>
  <c:txPr>
    <a:bodyPr/>
    <a:lstStyle/>
    <a:p>
      <a:pPr>
        <a:defRPr sz="800">
          <a:latin typeface="Avenir LT 35 Light" pitchFamily="2" charset="0"/>
          <a:ea typeface="Comic Sans MS" charset="0"/>
          <a:cs typeface="Comic Sans MS" charset="0"/>
        </a:defRPr>
      </a:pPr>
      <a:endParaRPr lang="es-ES"/>
    </a:p>
  </c:txPr>
  <c:printSettings>
    <c:headerFooter/>
    <c:pageMargins b="1" l="0.75000000000000588" r="0.75000000000000588"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0.17072722222222295"/>
          <c:y val="0.17050347222222303"/>
          <c:w val="0.76929370370370465"/>
          <c:h val="0.77853967811091263"/>
        </c:manualLayout>
      </c:layout>
      <c:barChart>
        <c:barDir val="bar"/>
        <c:grouping val="stacked"/>
        <c:ser>
          <c:idx val="0"/>
          <c:order val="0"/>
          <c:tx>
            <c:strRef>
              <c:f>'Ind 13B lect'!$N$7:$N$8</c:f>
              <c:strCache>
                <c:ptCount val="1"/>
                <c:pt idx="0">
                  <c:v>Nivel I</c:v>
                </c:pt>
              </c:strCache>
            </c:strRef>
          </c:tx>
          <c:spPr>
            <a:solidFill>
              <a:srgbClr val="4F81BD">
                <a:lumMod val="75000"/>
              </a:srgbClr>
            </a:solidFill>
            <a:ln w="15875">
              <a:noFill/>
            </a:ln>
            <a:effectLst/>
          </c:spPr>
          <c:dLbls>
            <c:dLbl>
              <c:idx val="4"/>
              <c:layout>
                <c:manualLayout>
                  <c:x val="-9.4233564541388226E-4"/>
                  <c:y val="-4.0088735214296192E-17"/>
                </c:manualLayout>
              </c:layout>
              <c:dLblPos val="ctr"/>
              <c:showVal val="1"/>
            </c:dLbl>
            <c:spPr>
              <a:noFill/>
              <a:ln>
                <a:noFill/>
              </a:ln>
              <a:effectLst/>
            </c:spPr>
            <c:txPr>
              <a:bodyPr/>
              <a:lstStyle/>
              <a:p>
                <a:pPr>
                  <a:defRPr sz="700">
                    <a:solidFill>
                      <a:schemeClr val="bg1"/>
                    </a:solidFill>
                  </a:defRPr>
                </a:pPr>
                <a:endParaRPr lang="es-ES"/>
              </a:p>
            </c:txPr>
            <c:dLblPos val="inBase"/>
            <c:showVal val="1"/>
            <c:extLst>
              <c:ext xmlns:c15="http://schemas.microsoft.com/office/drawing/2012/chart" uri="{CE6537A1-D6FC-4f65-9D91-7224C49458BB}">
                <c15:layout/>
                <c15:showLeaderLines val="0"/>
              </c:ext>
            </c:extLst>
          </c:dLbls>
          <c:cat>
            <c:strRef>
              <c:f>'Ind 13B lect'!$M$9:$M$25</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13B lect'!$N$9:$N$25</c:f>
              <c:numCache>
                <c:formatCode>0.0</c:formatCode>
                <c:ptCount val="17"/>
                <c:pt idx="0">
                  <c:v>16.7</c:v>
                </c:pt>
                <c:pt idx="1">
                  <c:v>11</c:v>
                </c:pt>
                <c:pt idx="2">
                  <c:v>4.9000000000000004</c:v>
                </c:pt>
                <c:pt idx="3">
                  <c:v>9.6999999999999993</c:v>
                </c:pt>
                <c:pt idx="4">
                  <c:v>4.5</c:v>
                </c:pt>
                <c:pt idx="5">
                  <c:v>20.8</c:v>
                </c:pt>
                <c:pt idx="6">
                  <c:v>20.5</c:v>
                </c:pt>
                <c:pt idx="7">
                  <c:v>25.2</c:v>
                </c:pt>
                <c:pt idx="8">
                  <c:v>9.6</c:v>
                </c:pt>
                <c:pt idx="9">
                  <c:v>25.6</c:v>
                </c:pt>
                <c:pt idx="10">
                  <c:v>25.8</c:v>
                </c:pt>
                <c:pt idx="11">
                  <c:v>33.799999999999997</c:v>
                </c:pt>
                <c:pt idx="12">
                  <c:v>18.399999999999999</c:v>
                </c:pt>
                <c:pt idx="13">
                  <c:v>37.799999999999997</c:v>
                </c:pt>
                <c:pt idx="14">
                  <c:v>11.3</c:v>
                </c:pt>
                <c:pt idx="16">
                  <c:v>18.399999999999999</c:v>
                </c:pt>
              </c:numCache>
            </c:numRef>
          </c:val>
        </c:ser>
        <c:ser>
          <c:idx val="1"/>
          <c:order val="1"/>
          <c:tx>
            <c:strRef>
              <c:f>'Ind 13B lect'!$O$7:$O$8</c:f>
              <c:strCache>
                <c:ptCount val="1"/>
                <c:pt idx="0">
                  <c:v>Nivel II</c:v>
                </c:pt>
              </c:strCache>
            </c:strRef>
          </c:tx>
          <c:spPr>
            <a:solidFill>
              <a:srgbClr val="1F497D">
                <a:lumMod val="40000"/>
                <a:lumOff val="60000"/>
              </a:srgbClr>
            </a:solidFill>
            <a:ln w="19050">
              <a:noFill/>
            </a:ln>
            <a:effectLst/>
          </c:spPr>
          <c:dLbls>
            <c:dLbl>
              <c:idx val="8"/>
              <c:layout>
                <c:manualLayout>
                  <c:x val="-2.1554103122730602E-3"/>
                  <c:y val="3.472222222222269E-7"/>
                </c:manualLayout>
              </c:layout>
              <c:dLblPos val="ctr"/>
              <c:showVal val="1"/>
              <c:extLst>
                <c:ext xmlns:c15="http://schemas.microsoft.com/office/drawing/2012/chart" uri="{CE6537A1-D6FC-4f65-9D91-7224C49458BB}">
                  <c15:layout/>
                </c:ext>
              </c:extLst>
            </c:dLbl>
            <c:dLbl>
              <c:idx val="9"/>
              <c:layout>
                <c:manualLayout>
                  <c:x val="6.0403050108933114E-4"/>
                  <c:y val="6.9444444440403688E-7"/>
                </c:manualLayout>
              </c:layout>
              <c:dLblPos val="ctr"/>
              <c:showVal val="1"/>
              <c:extLst>
                <c:ext xmlns:c15="http://schemas.microsoft.com/office/drawing/2012/chart" uri="{CE6537A1-D6FC-4f65-9D91-7224C49458BB}">
                  <c15:layout/>
                </c:ext>
              </c:extLst>
            </c:dLbl>
            <c:dLbl>
              <c:idx val="11"/>
              <c:layout>
                <c:manualLayout>
                  <c:x val="-2.2543572984749906E-3"/>
                  <c:y val="6.9444444444446057E-7"/>
                </c:manualLayout>
              </c:layout>
              <c:dLblPos val="ctr"/>
              <c:showVal val="1"/>
              <c:extLst>
                <c:ext xmlns:c15="http://schemas.microsoft.com/office/drawing/2012/chart" uri="{CE6537A1-D6FC-4f65-9D91-7224C49458BB}">
                  <c15:layout/>
                </c:ext>
              </c:extLst>
            </c:dLbl>
            <c:spPr>
              <a:ln w="15875"/>
              <a:effectLst/>
            </c:spPr>
            <c:txPr>
              <a:bodyPr/>
              <a:lstStyle/>
              <a:p>
                <a:pPr>
                  <a:defRPr sz="700"/>
                </a:pPr>
                <a:endParaRPr lang="es-ES"/>
              </a:p>
            </c:txPr>
            <c:dLblPos val="inBase"/>
            <c:showVal val="1"/>
            <c:extLst>
              <c:ext xmlns:c15="http://schemas.microsoft.com/office/drawing/2012/chart" uri="{CE6537A1-D6FC-4f65-9D91-7224C49458BB}">
                <c15:layout/>
                <c15:showLeaderLines val="0"/>
              </c:ext>
            </c:extLst>
          </c:dLbls>
          <c:cat>
            <c:strRef>
              <c:f>'Ind 13B lect'!$M$9:$M$25</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13B lect'!$O$9:$O$25</c:f>
              <c:numCache>
                <c:formatCode>0.0</c:formatCode>
                <c:ptCount val="17"/>
                <c:pt idx="0">
                  <c:v>50.7</c:v>
                </c:pt>
                <c:pt idx="1">
                  <c:v>52.2</c:v>
                </c:pt>
                <c:pt idx="2">
                  <c:v>36.799999999999997</c:v>
                </c:pt>
                <c:pt idx="3">
                  <c:v>51.6</c:v>
                </c:pt>
                <c:pt idx="4">
                  <c:v>45.9</c:v>
                </c:pt>
                <c:pt idx="5">
                  <c:v>55.6</c:v>
                </c:pt>
                <c:pt idx="6">
                  <c:v>60.1</c:v>
                </c:pt>
                <c:pt idx="7">
                  <c:v>59.1</c:v>
                </c:pt>
                <c:pt idx="8">
                  <c:v>48</c:v>
                </c:pt>
                <c:pt idx="9">
                  <c:v>59.8</c:v>
                </c:pt>
                <c:pt idx="10">
                  <c:v>53</c:v>
                </c:pt>
                <c:pt idx="11">
                  <c:v>50.3</c:v>
                </c:pt>
                <c:pt idx="12">
                  <c:v>50.3</c:v>
                </c:pt>
                <c:pt idx="13">
                  <c:v>54.2</c:v>
                </c:pt>
                <c:pt idx="14">
                  <c:v>45.2</c:v>
                </c:pt>
                <c:pt idx="16">
                  <c:v>51.5</c:v>
                </c:pt>
              </c:numCache>
            </c:numRef>
          </c:val>
        </c:ser>
        <c:ser>
          <c:idx val="2"/>
          <c:order val="2"/>
          <c:tx>
            <c:strRef>
              <c:f>'Ind 13B lect'!$P$7:$P$8</c:f>
              <c:strCache>
                <c:ptCount val="1"/>
                <c:pt idx="0">
                  <c:v>Nivel III</c:v>
                </c:pt>
              </c:strCache>
            </c:strRef>
          </c:tx>
          <c:spPr>
            <a:solidFill>
              <a:srgbClr val="8064A2">
                <a:lumMod val="75000"/>
              </a:srgbClr>
            </a:solidFill>
            <a:ln w="15875">
              <a:noFill/>
            </a:ln>
            <a:effectLst/>
          </c:spPr>
          <c:dLbls>
            <c:spPr>
              <a:noFill/>
              <a:ln>
                <a:noFill/>
              </a:ln>
              <a:effectLst/>
            </c:spPr>
            <c:txPr>
              <a:bodyPr/>
              <a:lstStyle/>
              <a:p>
                <a:pPr>
                  <a:defRPr sz="700">
                    <a:solidFill>
                      <a:schemeClr val="bg1"/>
                    </a:solidFill>
                  </a:defRPr>
                </a:pPr>
                <a:endParaRPr lang="es-ES"/>
              </a:p>
            </c:txPr>
            <c:dLblPos val="inBase"/>
            <c:showVal val="1"/>
            <c:extLst>
              <c:ext xmlns:c15="http://schemas.microsoft.com/office/drawing/2012/chart" uri="{CE6537A1-D6FC-4f65-9D91-7224C49458BB}">
                <c15:layout/>
                <c15:showLeaderLines val="0"/>
              </c:ext>
            </c:extLst>
          </c:dLbls>
          <c:cat>
            <c:strRef>
              <c:f>'Ind 13B lect'!$M$9:$M$25</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13B lect'!$P$9:$P$25</c:f>
              <c:numCache>
                <c:formatCode>0.0</c:formatCode>
                <c:ptCount val="17"/>
                <c:pt idx="0">
                  <c:v>17.399999999999999</c:v>
                </c:pt>
                <c:pt idx="1">
                  <c:v>20.2</c:v>
                </c:pt>
                <c:pt idx="2">
                  <c:v>24.2</c:v>
                </c:pt>
                <c:pt idx="3">
                  <c:v>21</c:v>
                </c:pt>
                <c:pt idx="4">
                  <c:v>26.8</c:v>
                </c:pt>
                <c:pt idx="5">
                  <c:v>13.4</c:v>
                </c:pt>
                <c:pt idx="6">
                  <c:v>12.2</c:v>
                </c:pt>
                <c:pt idx="7">
                  <c:v>11.2</c:v>
                </c:pt>
                <c:pt idx="8">
                  <c:v>21.5</c:v>
                </c:pt>
                <c:pt idx="9">
                  <c:v>10.4</c:v>
                </c:pt>
                <c:pt idx="10">
                  <c:v>13.8</c:v>
                </c:pt>
                <c:pt idx="11">
                  <c:v>9.9</c:v>
                </c:pt>
                <c:pt idx="12">
                  <c:v>17.8</c:v>
                </c:pt>
                <c:pt idx="13">
                  <c:v>5.9</c:v>
                </c:pt>
                <c:pt idx="14">
                  <c:v>21.4</c:v>
                </c:pt>
                <c:pt idx="16">
                  <c:v>16.399999999999999</c:v>
                </c:pt>
              </c:numCache>
            </c:numRef>
          </c:val>
        </c:ser>
        <c:ser>
          <c:idx val="3"/>
          <c:order val="3"/>
          <c:tx>
            <c:strRef>
              <c:f>'Ind 13B lect'!$Q$7:$Q$8</c:f>
              <c:strCache>
                <c:ptCount val="1"/>
                <c:pt idx="0">
                  <c:v>Nivel IV</c:v>
                </c:pt>
              </c:strCache>
            </c:strRef>
          </c:tx>
          <c:spPr>
            <a:solidFill>
              <a:srgbClr val="8064A2">
                <a:lumMod val="60000"/>
                <a:lumOff val="40000"/>
              </a:srgbClr>
            </a:solidFill>
            <a:ln w="12700">
              <a:noFill/>
            </a:ln>
            <a:effectLst/>
          </c:spPr>
          <c:dLbls>
            <c:dLbl>
              <c:idx val="7"/>
              <c:layout>
                <c:manualLayout>
                  <c:x val="3.3772732251599411E-3"/>
                  <c:y val="0"/>
                </c:manualLayout>
              </c:layout>
              <c:dLblPos val="ctr"/>
              <c:showVal val="1"/>
            </c:dLbl>
            <c:dLbl>
              <c:idx val="9"/>
              <c:layout>
                <c:manualLayout>
                  <c:x val="1.9742237063746659E-4"/>
                  <c:y val="0"/>
                </c:manualLayout>
              </c:layout>
              <c:dLblPos val="ctr"/>
              <c:showVal val="1"/>
            </c:dLbl>
            <c:dLbl>
              <c:idx val="13"/>
              <c:layout>
                <c:manualLayout>
                  <c:x val="5.82645778010666E-3"/>
                  <c:y val="3.4435961336680319E-7"/>
                </c:manualLayout>
              </c:layout>
              <c:dLblPos val="ctr"/>
              <c:showVal val="1"/>
            </c:dLbl>
            <c:spPr>
              <a:noFill/>
              <a:ln>
                <a:noFill/>
              </a:ln>
              <a:effectLst/>
            </c:spPr>
            <c:txPr>
              <a:bodyPr/>
              <a:lstStyle/>
              <a:p>
                <a:pPr>
                  <a:defRPr sz="700"/>
                </a:pPr>
                <a:endParaRPr lang="es-ES"/>
              </a:p>
            </c:txPr>
            <c:dLblPos val="inBase"/>
            <c:showVal val="1"/>
            <c:extLst>
              <c:ext xmlns:c15="http://schemas.microsoft.com/office/drawing/2012/chart" uri="{CE6537A1-D6FC-4f65-9D91-7224C49458BB}">
                <c15:layout/>
                <c15:showLeaderLines val="0"/>
              </c:ext>
            </c:extLst>
          </c:dLbls>
          <c:cat>
            <c:strRef>
              <c:f>'Ind 13B lect'!$M$9:$M$25</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13B lect'!$Q$9:$Q$25</c:f>
              <c:numCache>
                <c:formatCode>0.0</c:formatCode>
                <c:ptCount val="17"/>
                <c:pt idx="0">
                  <c:v>15.1</c:v>
                </c:pt>
                <c:pt idx="1">
                  <c:v>16.600000000000001</c:v>
                </c:pt>
                <c:pt idx="2">
                  <c:v>34.200000000000003</c:v>
                </c:pt>
                <c:pt idx="3">
                  <c:v>17.7</c:v>
                </c:pt>
                <c:pt idx="4">
                  <c:v>22.8</c:v>
                </c:pt>
                <c:pt idx="5">
                  <c:v>10.3</c:v>
                </c:pt>
                <c:pt idx="6">
                  <c:v>7.2</c:v>
                </c:pt>
                <c:pt idx="7">
                  <c:v>4.5999999999999996</c:v>
                </c:pt>
                <c:pt idx="8">
                  <c:v>21</c:v>
                </c:pt>
                <c:pt idx="9">
                  <c:v>4.2</c:v>
                </c:pt>
                <c:pt idx="10">
                  <c:v>7.4</c:v>
                </c:pt>
                <c:pt idx="11">
                  <c:v>5.9</c:v>
                </c:pt>
                <c:pt idx="12">
                  <c:v>13.5</c:v>
                </c:pt>
                <c:pt idx="13">
                  <c:v>2.1</c:v>
                </c:pt>
                <c:pt idx="14">
                  <c:v>22.1</c:v>
                </c:pt>
                <c:pt idx="16">
                  <c:v>13.7</c:v>
                </c:pt>
              </c:numCache>
            </c:numRef>
          </c:val>
        </c:ser>
        <c:gapWidth val="25"/>
        <c:overlap val="100"/>
        <c:axId val="248907648"/>
        <c:axId val="248909184"/>
      </c:barChart>
      <c:catAx>
        <c:axId val="248907648"/>
        <c:scaling>
          <c:orientation val="maxMin"/>
        </c:scaling>
        <c:axPos val="l"/>
        <c:numFmt formatCode="#,##0" sourceLinked="0"/>
        <c:tickLblPos val="nextTo"/>
        <c:txPr>
          <a:bodyPr/>
          <a:lstStyle/>
          <a:p>
            <a:pPr>
              <a:defRPr sz="700"/>
            </a:pPr>
            <a:endParaRPr lang="es-ES"/>
          </a:p>
        </c:txPr>
        <c:crossAx val="248909184"/>
        <c:crossesAt val="0"/>
        <c:lblAlgn val="ctr"/>
        <c:lblOffset val="100"/>
        <c:tickLblSkip val="1"/>
      </c:catAx>
      <c:valAx>
        <c:axId val="248909184"/>
        <c:scaling>
          <c:orientation val="minMax"/>
          <c:max val="100"/>
          <c:min val="0"/>
        </c:scaling>
        <c:axPos val="t"/>
        <c:majorGridlines>
          <c:spPr>
            <a:ln w="3175">
              <a:solidFill>
                <a:sysClr val="window" lastClr="FFFFFF">
                  <a:lumMod val="85000"/>
                  <a:alpha val="70000"/>
                </a:sysClr>
              </a:solidFill>
              <a:prstDash val="dash"/>
            </a:ln>
          </c:spPr>
        </c:majorGridlines>
        <c:numFmt formatCode="0" sourceLinked="0"/>
        <c:tickLblPos val="low"/>
        <c:txPr>
          <a:bodyPr/>
          <a:lstStyle/>
          <a:p>
            <a:pPr>
              <a:defRPr sz="700"/>
            </a:pPr>
            <a:endParaRPr lang="es-ES"/>
          </a:p>
        </c:txPr>
        <c:crossAx val="248907648"/>
        <c:crossesAt val="1"/>
        <c:crossBetween val="between"/>
      </c:valAx>
      <c:spPr>
        <a:ln w="9525"/>
      </c:spPr>
    </c:plotArea>
    <c:legend>
      <c:legendPos val="t"/>
      <c:layout>
        <c:manualLayout>
          <c:xMode val="edge"/>
          <c:yMode val="edge"/>
          <c:x val="0.16488035584604221"/>
          <c:y val="2.6458333333333309E-2"/>
          <c:w val="0.67079386933162788"/>
          <c:h val="8.0952695269527045E-2"/>
        </c:manualLayout>
      </c:layout>
      <c:txPr>
        <a:bodyPr/>
        <a:lstStyle/>
        <a:p>
          <a:pPr>
            <a:defRPr sz="800"/>
          </a:pPr>
          <a:endParaRPr lang="es-ES"/>
        </a:p>
      </c:txPr>
    </c:legend>
    <c:dispBlanksAs val="gap"/>
  </c:chart>
  <c:spPr>
    <a:ln>
      <a:noFill/>
    </a:ln>
    <a:effectLst/>
  </c:spPr>
  <c:txPr>
    <a:bodyPr/>
    <a:lstStyle/>
    <a:p>
      <a:pPr>
        <a:defRPr sz="800">
          <a:latin typeface="Avenir LT 35 Light" pitchFamily="2" charset="0"/>
          <a:ea typeface="Comic Sans MS" charset="0"/>
          <a:cs typeface="Comic Sans MS" charset="0"/>
        </a:defRPr>
      </a:pPr>
      <a:endParaRPr lang="es-ES"/>
    </a:p>
  </c:txPr>
  <c:printSettings>
    <c:headerFooter/>
    <c:pageMargins b="1" l="0.75000000000000588" r="0.75000000000000588"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0.14947626911167344"/>
          <c:y val="0.16042014342459501"/>
          <c:w val="0.81144644153958434"/>
          <c:h val="0.72776589978051065"/>
        </c:manualLayout>
      </c:layout>
      <c:barChart>
        <c:barDir val="bar"/>
        <c:grouping val="stacked"/>
        <c:ser>
          <c:idx val="0"/>
          <c:order val="0"/>
          <c:tx>
            <c:strRef>
              <c:f>'Ind 13 C cienc'!$L$8:$L$9</c:f>
              <c:strCache>
                <c:ptCount val="1"/>
                <c:pt idx="0">
                  <c:v>Niveles &lt;1 y 1</c:v>
                </c:pt>
              </c:strCache>
            </c:strRef>
          </c:tx>
          <c:spPr>
            <a:noFill/>
            <a:ln w="12700">
              <a:solidFill>
                <a:srgbClr val="FF0000"/>
              </a:solidFill>
            </a:ln>
            <a:effectLst/>
          </c:spPr>
          <c:dLbls>
            <c:spPr>
              <a:noFill/>
              <a:ln>
                <a:noFill/>
              </a:ln>
              <a:effectLst/>
            </c:spPr>
            <c:txPr>
              <a:bodyPr/>
              <a:lstStyle/>
              <a:p>
                <a:pPr>
                  <a:defRPr>
                    <a:solidFill>
                      <a:srgbClr val="C00000"/>
                    </a:solidFill>
                  </a:defRPr>
                </a:pPr>
                <a:endParaRPr lang="es-ES"/>
              </a:p>
            </c:txPr>
            <c:dLblPos val="inEnd"/>
            <c:showVal val="1"/>
            <c:extLst>
              <c:ext xmlns:c15="http://schemas.microsoft.com/office/drawing/2012/chart" uri="{CE6537A1-D6FC-4f65-9D91-7224C49458BB}">
                <c15:layout/>
                <c15:showLeaderLines val="0"/>
              </c:ext>
            </c:extLst>
          </c:dLbls>
          <c:cat>
            <c:strRef>
              <c:f>'Ind 13 C cienc'!$K$11:$K$22</c:f>
              <c:strCache>
                <c:ptCount val="12"/>
                <c:pt idx="0">
                  <c:v>Perú</c:v>
                </c:pt>
                <c:pt idx="1">
                  <c:v>Colombia</c:v>
                </c:pt>
                <c:pt idx="2">
                  <c:v>Brasil</c:v>
                </c:pt>
                <c:pt idx="3">
                  <c:v>Argentina</c:v>
                </c:pt>
                <c:pt idx="4">
                  <c:v>México</c:v>
                </c:pt>
                <c:pt idx="5">
                  <c:v>Uruguay</c:v>
                </c:pt>
                <c:pt idx="6">
                  <c:v>Costa Rica</c:v>
                </c:pt>
                <c:pt idx="7">
                  <c:v>Chile</c:v>
                </c:pt>
                <c:pt idx="8">
                  <c:v>Portugal</c:v>
                </c:pt>
                <c:pt idx="9">
                  <c:v>España</c:v>
                </c:pt>
                <c:pt idx="11">
                  <c:v>OECD </c:v>
                </c:pt>
              </c:strCache>
            </c:strRef>
          </c:cat>
          <c:val>
            <c:numRef>
              <c:f>'Ind 13 C cienc'!$L$11:$L$22</c:f>
              <c:numCache>
                <c:formatCode>0</c:formatCode>
                <c:ptCount val="12"/>
                <c:pt idx="0">
                  <c:v>-68.474769725146942</c:v>
                </c:pt>
                <c:pt idx="1">
                  <c:v>-56.15118589215929</c:v>
                </c:pt>
                <c:pt idx="2">
                  <c:v>-53.712197886244951</c:v>
                </c:pt>
                <c:pt idx="3">
                  <c:v>-50.862051965695564</c:v>
                </c:pt>
                <c:pt idx="4">
                  <c:v>-47.01621572164153</c:v>
                </c:pt>
                <c:pt idx="5">
                  <c:v>-46.918131254583265</c:v>
                </c:pt>
                <c:pt idx="6">
                  <c:v>-39.335883242224497</c:v>
                </c:pt>
                <c:pt idx="7">
                  <c:v>-34.487710179456045</c:v>
                </c:pt>
                <c:pt idx="8">
                  <c:v>-18.989693294722603</c:v>
                </c:pt>
                <c:pt idx="9">
                  <c:v>-15.698434809695446</c:v>
                </c:pt>
                <c:pt idx="11">
                  <c:v>-17.756766293469994</c:v>
                </c:pt>
              </c:numCache>
            </c:numRef>
          </c:val>
        </c:ser>
        <c:ser>
          <c:idx val="1"/>
          <c:order val="1"/>
          <c:tx>
            <c:strRef>
              <c:f>'Ind 13 C cienc'!$M$8:$M$9</c:f>
              <c:strCache>
                <c:ptCount val="1"/>
                <c:pt idx="0">
                  <c:v>Niveles 2, 3 y 4</c:v>
                </c:pt>
              </c:strCache>
            </c:strRef>
          </c:tx>
          <c:spPr>
            <a:solidFill>
              <a:srgbClr val="4F81BD">
                <a:lumMod val="75000"/>
              </a:srgbClr>
            </a:solidFill>
            <a:ln w="25400">
              <a:noFill/>
            </a:ln>
            <a:effectLst/>
          </c:spPr>
          <c:dPt>
            <c:idx val="0"/>
            <c:spPr>
              <a:solidFill>
                <a:srgbClr val="4F81BD">
                  <a:lumMod val="75000"/>
                </a:srgbClr>
              </a:solidFill>
              <a:ln w="12700">
                <a:noFill/>
              </a:ln>
              <a:effectLst/>
            </c:spPr>
          </c:dPt>
          <c:dPt>
            <c:idx val="1"/>
            <c:spPr>
              <a:solidFill>
                <a:srgbClr val="4F81BD">
                  <a:lumMod val="75000"/>
                </a:srgbClr>
              </a:solidFill>
              <a:ln w="12700">
                <a:noFill/>
              </a:ln>
              <a:effectLst/>
            </c:spPr>
          </c:dPt>
          <c:dPt>
            <c:idx val="2"/>
            <c:spPr>
              <a:solidFill>
                <a:srgbClr val="4F81BD">
                  <a:lumMod val="75000"/>
                </a:srgbClr>
              </a:solidFill>
              <a:ln w="12700">
                <a:noFill/>
              </a:ln>
              <a:effectLst/>
            </c:spPr>
          </c:dPt>
          <c:dPt>
            <c:idx val="3"/>
            <c:spPr>
              <a:solidFill>
                <a:srgbClr val="4F81BD">
                  <a:lumMod val="75000"/>
                </a:srgbClr>
              </a:solidFill>
              <a:ln w="12700">
                <a:noFill/>
              </a:ln>
              <a:effectLst/>
            </c:spPr>
          </c:dPt>
          <c:dPt>
            <c:idx val="4"/>
            <c:spPr>
              <a:solidFill>
                <a:srgbClr val="4F81BD">
                  <a:lumMod val="75000"/>
                </a:srgbClr>
              </a:solidFill>
              <a:ln w="12700">
                <a:noFill/>
              </a:ln>
              <a:effectLst/>
            </c:spPr>
          </c:dPt>
          <c:dPt>
            <c:idx val="5"/>
            <c:spPr>
              <a:solidFill>
                <a:srgbClr val="4F81BD">
                  <a:lumMod val="75000"/>
                </a:srgbClr>
              </a:solidFill>
              <a:ln w="12700">
                <a:noFill/>
              </a:ln>
              <a:effectLst/>
            </c:spPr>
          </c:dPt>
          <c:dPt>
            <c:idx val="6"/>
            <c:spPr>
              <a:solidFill>
                <a:srgbClr val="4F81BD">
                  <a:lumMod val="75000"/>
                </a:srgbClr>
              </a:solidFill>
              <a:ln w="12700">
                <a:noFill/>
              </a:ln>
              <a:effectLst/>
            </c:spPr>
          </c:dPt>
          <c:dPt>
            <c:idx val="7"/>
            <c:spPr>
              <a:solidFill>
                <a:srgbClr val="4F81BD">
                  <a:lumMod val="75000"/>
                </a:srgbClr>
              </a:solidFill>
              <a:ln w="12700">
                <a:noFill/>
              </a:ln>
              <a:effectLst/>
            </c:spPr>
          </c:dPt>
          <c:dPt>
            <c:idx val="8"/>
            <c:spPr>
              <a:solidFill>
                <a:srgbClr val="4F81BD">
                  <a:lumMod val="75000"/>
                </a:srgbClr>
              </a:solidFill>
              <a:ln w="12700">
                <a:noFill/>
              </a:ln>
              <a:effectLst/>
            </c:spPr>
          </c:dPt>
          <c:dPt>
            <c:idx val="9"/>
            <c:spPr>
              <a:solidFill>
                <a:srgbClr val="4F81BD">
                  <a:lumMod val="75000"/>
                </a:srgbClr>
              </a:solidFill>
              <a:ln w="9525">
                <a:noFill/>
              </a:ln>
              <a:effectLst/>
            </c:spPr>
          </c:dPt>
          <c:dPt>
            <c:idx val="11"/>
            <c:spPr>
              <a:solidFill>
                <a:srgbClr val="4F81BD">
                  <a:lumMod val="75000"/>
                </a:srgbClr>
              </a:solidFill>
              <a:ln w="12700">
                <a:noFill/>
              </a:ln>
              <a:effectLst/>
            </c:spPr>
          </c:dPt>
          <c:dLbls>
            <c:spPr>
              <a:noFill/>
              <a:ln>
                <a:noFill/>
              </a:ln>
              <a:effectLst/>
            </c:spPr>
            <c:txPr>
              <a:bodyPr/>
              <a:lstStyle/>
              <a:p>
                <a:pPr>
                  <a:defRPr>
                    <a:solidFill>
                      <a:schemeClr val="bg1"/>
                    </a:solidFill>
                  </a:defRPr>
                </a:pPr>
                <a:endParaRPr lang="es-ES"/>
              </a:p>
            </c:txPr>
            <c:dLblPos val="inBase"/>
            <c:showVal val="1"/>
            <c:extLst>
              <c:ext xmlns:c15="http://schemas.microsoft.com/office/drawing/2012/chart" uri="{CE6537A1-D6FC-4f65-9D91-7224C49458BB}">
                <c15:layout/>
                <c15:showLeaderLines val="0"/>
              </c:ext>
            </c:extLst>
          </c:dLbls>
          <c:cat>
            <c:strRef>
              <c:f>'Ind 13 C cienc'!$K$11:$K$22</c:f>
              <c:strCache>
                <c:ptCount val="12"/>
                <c:pt idx="0">
                  <c:v>Perú</c:v>
                </c:pt>
                <c:pt idx="1">
                  <c:v>Colombia</c:v>
                </c:pt>
                <c:pt idx="2">
                  <c:v>Brasil</c:v>
                </c:pt>
                <c:pt idx="3">
                  <c:v>Argentina</c:v>
                </c:pt>
                <c:pt idx="4">
                  <c:v>México</c:v>
                </c:pt>
                <c:pt idx="5">
                  <c:v>Uruguay</c:v>
                </c:pt>
                <c:pt idx="6">
                  <c:v>Costa Rica</c:v>
                </c:pt>
                <c:pt idx="7">
                  <c:v>Chile</c:v>
                </c:pt>
                <c:pt idx="8">
                  <c:v>Portugal</c:v>
                </c:pt>
                <c:pt idx="9">
                  <c:v>España</c:v>
                </c:pt>
                <c:pt idx="11">
                  <c:v>OECD </c:v>
                </c:pt>
              </c:strCache>
            </c:strRef>
          </c:cat>
          <c:val>
            <c:numRef>
              <c:f>'Ind 13 C cienc'!$M$11:$M$22</c:f>
              <c:numCache>
                <c:formatCode>0</c:formatCode>
                <c:ptCount val="12"/>
                <c:pt idx="0">
                  <c:v>31.487918648207415</c:v>
                </c:pt>
                <c:pt idx="1">
                  <c:v>43.710733375773465</c:v>
                </c:pt>
                <c:pt idx="2">
                  <c:v>45.989522995741254</c:v>
                </c:pt>
                <c:pt idx="3">
                  <c:v>48.896327468909092</c:v>
                </c:pt>
                <c:pt idx="4">
                  <c:v>52.845669830582608</c:v>
                </c:pt>
                <c:pt idx="5">
                  <c:v>52.037124946589323</c:v>
                </c:pt>
                <c:pt idx="6">
                  <c:v>60.425715056380426</c:v>
                </c:pt>
                <c:pt idx="7">
                  <c:v>64.508138678705365</c:v>
                </c:pt>
                <c:pt idx="8">
                  <c:v>76.474048786948387</c:v>
                </c:pt>
                <c:pt idx="9">
                  <c:v>79.494026939134557</c:v>
                </c:pt>
                <c:pt idx="11">
                  <c:v>73.859354922388093</c:v>
                </c:pt>
              </c:numCache>
            </c:numRef>
          </c:val>
        </c:ser>
        <c:ser>
          <c:idx val="2"/>
          <c:order val="2"/>
          <c:tx>
            <c:strRef>
              <c:f>'Ind 13 C cienc'!$N$8:$N$9</c:f>
              <c:strCache>
                <c:ptCount val="1"/>
                <c:pt idx="0">
                  <c:v>Niveles 5 y 6</c:v>
                </c:pt>
              </c:strCache>
            </c:strRef>
          </c:tx>
          <c:spPr>
            <a:solidFill>
              <a:srgbClr val="1F497D">
                <a:lumMod val="40000"/>
                <a:lumOff val="60000"/>
              </a:srgbClr>
            </a:solidFill>
            <a:ln w="12700">
              <a:noFill/>
            </a:ln>
            <a:effectLst/>
          </c:spPr>
          <c:dLbls>
            <c:dLbl>
              <c:idx val="8"/>
              <c:layout>
                <c:manualLayout>
                  <c:x val="1.6536481481481485E-2"/>
                  <c:y val="0"/>
                </c:manualLayout>
              </c:layout>
              <c:dLblPos val="ctr"/>
              <c:showVal val="1"/>
            </c:dLbl>
            <c:spPr>
              <a:noFill/>
              <a:ln>
                <a:noFill/>
              </a:ln>
              <a:effectLst/>
            </c:spPr>
            <c:txPr>
              <a:bodyPr/>
              <a:lstStyle/>
              <a:p>
                <a:pPr>
                  <a:defRPr>
                    <a:solidFill>
                      <a:schemeClr val="tx2"/>
                    </a:solidFill>
                  </a:defRPr>
                </a:pPr>
                <a:endParaRPr lang="es-ES"/>
              </a:p>
            </c:txPr>
            <c:dLblPos val="inBase"/>
            <c:showVal val="1"/>
            <c:extLst>
              <c:ext xmlns:c15="http://schemas.microsoft.com/office/drawing/2012/chart" uri="{CE6537A1-D6FC-4f65-9D91-7224C49458BB}">
                <c15:layout/>
                <c15:showLeaderLines val="0"/>
              </c:ext>
            </c:extLst>
          </c:dLbls>
          <c:cat>
            <c:strRef>
              <c:f>'Ind 13 C cienc'!$K$11:$K$22</c:f>
              <c:strCache>
                <c:ptCount val="12"/>
                <c:pt idx="0">
                  <c:v>Perú</c:v>
                </c:pt>
                <c:pt idx="1">
                  <c:v>Colombia</c:v>
                </c:pt>
                <c:pt idx="2">
                  <c:v>Brasil</c:v>
                </c:pt>
                <c:pt idx="3">
                  <c:v>Argentina</c:v>
                </c:pt>
                <c:pt idx="4">
                  <c:v>México</c:v>
                </c:pt>
                <c:pt idx="5">
                  <c:v>Uruguay</c:v>
                </c:pt>
                <c:pt idx="6">
                  <c:v>Costa Rica</c:v>
                </c:pt>
                <c:pt idx="7">
                  <c:v>Chile</c:v>
                </c:pt>
                <c:pt idx="8">
                  <c:v>Portugal</c:v>
                </c:pt>
                <c:pt idx="9">
                  <c:v>España</c:v>
                </c:pt>
                <c:pt idx="11">
                  <c:v>OECD </c:v>
                </c:pt>
              </c:strCache>
            </c:strRef>
          </c:cat>
          <c:val>
            <c:numRef>
              <c:f>'Ind 13 C cienc'!$N$11:$N$22</c:f>
              <c:numCache>
                <c:formatCode>0</c:formatCode>
                <c:ptCount val="12"/>
                <c:pt idx="0">
                  <c:v>3.7311626645646356E-2</c:v>
                </c:pt>
                <c:pt idx="1">
                  <c:v>0.1380807320672513</c:v>
                </c:pt>
                <c:pt idx="2">
                  <c:v>0.29815599145292365</c:v>
                </c:pt>
                <c:pt idx="3">
                  <c:v>0.24162056539535784</c:v>
                </c:pt>
                <c:pt idx="4">
                  <c:v>0.13811444777584925</c:v>
                </c:pt>
                <c:pt idx="5">
                  <c:v>1.0447437988274093</c:v>
                </c:pt>
                <c:pt idx="6">
                  <c:v>0.23840170139506009</c:v>
                </c:pt>
                <c:pt idx="7">
                  <c:v>1.004151141838596</c:v>
                </c:pt>
                <c:pt idx="8">
                  <c:v>4.5362579183290102</c:v>
                </c:pt>
                <c:pt idx="9">
                  <c:v>4.8075382511699747</c:v>
                </c:pt>
                <c:pt idx="11">
                  <c:v>8.3827519429946342</c:v>
                </c:pt>
              </c:numCache>
            </c:numRef>
          </c:val>
        </c:ser>
        <c:gapWidth val="70"/>
        <c:overlap val="100"/>
        <c:axId val="249145600"/>
        <c:axId val="249151488"/>
      </c:barChart>
      <c:catAx>
        <c:axId val="249145600"/>
        <c:scaling>
          <c:orientation val="minMax"/>
        </c:scaling>
        <c:axPos val="l"/>
        <c:numFmt formatCode="General" sourceLinked="0"/>
        <c:tickLblPos val="nextTo"/>
        <c:spPr>
          <a:ln>
            <a:solidFill>
              <a:srgbClr val="7F7F7F"/>
            </a:solidFill>
          </a:ln>
        </c:spPr>
        <c:crossAx val="249151488"/>
        <c:crossesAt val="-80"/>
        <c:auto val="1"/>
        <c:lblAlgn val="ctr"/>
        <c:lblOffset val="100"/>
      </c:catAx>
      <c:valAx>
        <c:axId val="249151488"/>
        <c:scaling>
          <c:orientation val="minMax"/>
          <c:max val="80"/>
          <c:min val="-75"/>
        </c:scaling>
        <c:axPos val="b"/>
        <c:majorGridlines>
          <c:spPr>
            <a:ln w="3175">
              <a:solidFill>
                <a:srgbClr val="7F7F7F">
                  <a:alpha val="70000"/>
                </a:srgbClr>
              </a:solidFill>
              <a:prstDash val="dash"/>
            </a:ln>
          </c:spPr>
        </c:majorGridlines>
        <c:numFmt formatCode="0" sourceLinked="1"/>
        <c:tickLblPos val="nextTo"/>
        <c:spPr>
          <a:ln>
            <a:solidFill>
              <a:srgbClr val="7F7F7F"/>
            </a:solidFill>
          </a:ln>
        </c:spPr>
        <c:txPr>
          <a:bodyPr/>
          <a:lstStyle/>
          <a:p>
            <a:pPr>
              <a:defRPr sz="700"/>
            </a:pPr>
            <a:endParaRPr lang="es-ES"/>
          </a:p>
        </c:txPr>
        <c:crossAx val="249145600"/>
        <c:crosses val="autoZero"/>
        <c:crossBetween val="between"/>
      </c:valAx>
      <c:spPr>
        <a:ln>
          <a:noFill/>
        </a:ln>
      </c:spPr>
    </c:plotArea>
    <c:legend>
      <c:legendPos val="t"/>
      <c:layout>
        <c:manualLayout>
          <c:xMode val="edge"/>
          <c:yMode val="edge"/>
          <c:x val="0.14248002904865587"/>
          <c:y val="2.6458333333333309E-2"/>
          <c:w val="0.81188090050835204"/>
          <c:h val="6.5464930555555814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ea typeface="Comic Sans MS" charset="0"/>
          <a:cs typeface="Comic Sans MS" charset="0"/>
        </a:defRPr>
      </a:pPr>
      <a:endParaRPr lang="es-ES"/>
    </a:p>
  </c:txPr>
  <c:printSettings>
    <c:headerFooter/>
    <c:pageMargins b="1" l="0.75000000000000588" r="0.75000000000000588"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0.170604848199576"/>
          <c:y val="0.170503500310803"/>
          <c:w val="0.78587903036009665"/>
          <c:h val="0.77853967811091263"/>
        </c:manualLayout>
      </c:layout>
      <c:barChart>
        <c:barDir val="bar"/>
        <c:grouping val="stacked"/>
        <c:ser>
          <c:idx val="0"/>
          <c:order val="0"/>
          <c:tx>
            <c:strRef>
              <c:f>'Ind 13 C cienc'!$Q$9:$Q$10</c:f>
              <c:strCache>
                <c:ptCount val="1"/>
                <c:pt idx="0">
                  <c:v>Nivel I</c:v>
                </c:pt>
              </c:strCache>
            </c:strRef>
          </c:tx>
          <c:spPr>
            <a:solidFill>
              <a:srgbClr val="4F81BD">
                <a:lumMod val="75000"/>
              </a:srgbClr>
            </a:solidFill>
            <a:ln w="15875">
              <a:noFill/>
            </a:ln>
            <a:effectLst/>
          </c:spPr>
          <c:dLbls>
            <c:spPr>
              <a:noFill/>
              <a:ln>
                <a:noFill/>
              </a:ln>
              <a:effectLst/>
            </c:spPr>
            <c:txPr>
              <a:bodyPr/>
              <a:lstStyle/>
              <a:p>
                <a:pPr>
                  <a:defRPr sz="750">
                    <a:solidFill>
                      <a:schemeClr val="bg1"/>
                    </a:solidFill>
                  </a:defRPr>
                </a:pPr>
                <a:endParaRPr lang="es-ES"/>
              </a:p>
            </c:txPr>
            <c:dLblPos val="inBase"/>
            <c:showVal val="1"/>
            <c:extLst>
              <c:ext xmlns:c15="http://schemas.microsoft.com/office/drawing/2012/chart" uri="{CE6537A1-D6FC-4f65-9D91-7224C49458BB}">
                <c15:layout/>
                <c15:showLeaderLines val="0"/>
              </c:ext>
            </c:extLst>
          </c:dLbls>
          <c:cat>
            <c:strRef>
              <c:f>'Ind 13 C cienc'!$P$11:$P$27</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 C cienc'!$Q$11:$Q$27</c:f>
              <c:numCache>
                <c:formatCode>0.0</c:formatCode>
                <c:ptCount val="17"/>
                <c:pt idx="0">
                  <c:v>40.1</c:v>
                </c:pt>
                <c:pt idx="1">
                  <c:v>37.200000000000003</c:v>
                </c:pt>
                <c:pt idx="2">
                  <c:v>22.8</c:v>
                </c:pt>
                <c:pt idx="3">
                  <c:v>27.6</c:v>
                </c:pt>
                <c:pt idx="4">
                  <c:v>18.8</c:v>
                </c:pt>
                <c:pt idx="5">
                  <c:v>38.5</c:v>
                </c:pt>
                <c:pt idx="6">
                  <c:v>44.5</c:v>
                </c:pt>
                <c:pt idx="7">
                  <c:v>50.1</c:v>
                </c:pt>
                <c:pt idx="8">
                  <c:v>27</c:v>
                </c:pt>
                <c:pt idx="9">
                  <c:v>49.6</c:v>
                </c:pt>
                <c:pt idx="10">
                  <c:v>48.9</c:v>
                </c:pt>
                <c:pt idx="11">
                  <c:v>59.3</c:v>
                </c:pt>
                <c:pt idx="12">
                  <c:v>38.1</c:v>
                </c:pt>
                <c:pt idx="13">
                  <c:v>64.7</c:v>
                </c:pt>
                <c:pt idx="14">
                  <c:v>32.799999999999997</c:v>
                </c:pt>
                <c:pt idx="16">
                  <c:v>40</c:v>
                </c:pt>
              </c:numCache>
            </c:numRef>
          </c:val>
        </c:ser>
        <c:ser>
          <c:idx val="1"/>
          <c:order val="1"/>
          <c:tx>
            <c:strRef>
              <c:f>'Ind 13 C cienc'!$R$9:$R$10</c:f>
              <c:strCache>
                <c:ptCount val="1"/>
                <c:pt idx="0">
                  <c:v>Nivel II</c:v>
                </c:pt>
              </c:strCache>
            </c:strRef>
          </c:tx>
          <c:spPr>
            <a:solidFill>
              <a:srgbClr val="1F497D">
                <a:lumMod val="40000"/>
                <a:lumOff val="60000"/>
              </a:srgbClr>
            </a:solidFill>
            <a:ln w="19050">
              <a:noFill/>
            </a:ln>
            <a:effectLst/>
          </c:spPr>
          <c:dLbls>
            <c:dLbl>
              <c:idx val="8"/>
              <c:layout>
                <c:manualLayout>
                  <c:x val="-2.1554103122730602E-3"/>
                  <c:y val="3.472222222222269E-7"/>
                </c:manualLayout>
              </c:layout>
              <c:dLblPos val="ctr"/>
              <c:showVal val="1"/>
              <c:extLst>
                <c:ext xmlns:c15="http://schemas.microsoft.com/office/drawing/2012/chart" uri="{CE6537A1-D6FC-4f65-9D91-7224C49458BB}">
                  <c15:layout/>
                </c:ext>
              </c:extLst>
            </c:dLbl>
            <c:dLbl>
              <c:idx val="9"/>
              <c:layout>
                <c:manualLayout>
                  <c:x val="6.0403050108933114E-4"/>
                  <c:y val="6.9444444440403688E-7"/>
                </c:manualLayout>
              </c:layout>
              <c:dLblPos val="ctr"/>
              <c:showVal val="1"/>
              <c:extLst>
                <c:ext xmlns:c15="http://schemas.microsoft.com/office/drawing/2012/chart" uri="{CE6537A1-D6FC-4f65-9D91-7224C49458BB}">
                  <c15:layout/>
                </c:ext>
              </c:extLst>
            </c:dLbl>
            <c:dLbl>
              <c:idx val="11"/>
              <c:layout>
                <c:manualLayout>
                  <c:x val="-2.2543572984749906E-3"/>
                  <c:y val="6.9444444444446057E-7"/>
                </c:manualLayout>
              </c:layout>
              <c:dLblPos val="ctr"/>
              <c:showVal val="1"/>
              <c:extLst>
                <c:ext xmlns:c15="http://schemas.microsoft.com/office/drawing/2012/chart" uri="{CE6537A1-D6FC-4f65-9D91-7224C49458BB}">
                  <c15:layout/>
                </c:ext>
              </c:extLst>
            </c:dLbl>
            <c:spPr>
              <a:ln w="15875"/>
              <a:effectLst/>
            </c:spPr>
            <c:txPr>
              <a:bodyPr/>
              <a:lstStyle/>
              <a:p>
                <a:pPr>
                  <a:defRPr sz="750"/>
                </a:pPr>
                <a:endParaRPr lang="es-ES"/>
              </a:p>
            </c:txPr>
            <c:dLblPos val="inBase"/>
            <c:showVal val="1"/>
            <c:extLst>
              <c:ext xmlns:c15="http://schemas.microsoft.com/office/drawing/2012/chart" uri="{CE6537A1-D6FC-4f65-9D91-7224C49458BB}">
                <c15:layout/>
                <c15:showLeaderLines val="0"/>
              </c:ext>
            </c:extLst>
          </c:dLbls>
          <c:cat>
            <c:strRef>
              <c:f>'Ind 13 C cienc'!$P$11:$P$27</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 C cienc'!$R$11:$R$27</c:f>
              <c:numCache>
                <c:formatCode>0.0</c:formatCode>
                <c:ptCount val="17"/>
                <c:pt idx="0">
                  <c:v>38.799999999999997</c:v>
                </c:pt>
                <c:pt idx="1">
                  <c:v>42.9</c:v>
                </c:pt>
                <c:pt idx="2">
                  <c:v>34.700000000000003</c:v>
                </c:pt>
                <c:pt idx="3">
                  <c:v>42.6</c:v>
                </c:pt>
                <c:pt idx="4">
                  <c:v>45.1</c:v>
                </c:pt>
                <c:pt idx="5">
                  <c:v>41.5</c:v>
                </c:pt>
                <c:pt idx="6">
                  <c:v>40.799999999999997</c:v>
                </c:pt>
                <c:pt idx="7">
                  <c:v>38.200000000000003</c:v>
                </c:pt>
                <c:pt idx="8">
                  <c:v>43.4</c:v>
                </c:pt>
                <c:pt idx="9">
                  <c:v>40.299999999999997</c:v>
                </c:pt>
                <c:pt idx="10">
                  <c:v>36.1</c:v>
                </c:pt>
                <c:pt idx="11">
                  <c:v>31.2</c:v>
                </c:pt>
                <c:pt idx="12">
                  <c:v>42</c:v>
                </c:pt>
                <c:pt idx="13">
                  <c:v>31</c:v>
                </c:pt>
                <c:pt idx="14">
                  <c:v>38</c:v>
                </c:pt>
                <c:pt idx="16">
                  <c:v>39.1</c:v>
                </c:pt>
              </c:numCache>
            </c:numRef>
          </c:val>
        </c:ser>
        <c:ser>
          <c:idx val="2"/>
          <c:order val="2"/>
          <c:tx>
            <c:strRef>
              <c:f>'Ind 13 C cienc'!$S$9:$S$10</c:f>
              <c:strCache>
                <c:ptCount val="1"/>
                <c:pt idx="0">
                  <c:v>Nivel III</c:v>
                </c:pt>
              </c:strCache>
            </c:strRef>
          </c:tx>
          <c:spPr>
            <a:solidFill>
              <a:srgbClr val="8064A2">
                <a:lumMod val="75000"/>
              </a:srgbClr>
            </a:solidFill>
            <a:ln w="15875">
              <a:noFill/>
            </a:ln>
            <a:effectLst/>
          </c:spPr>
          <c:dLbls>
            <c:dLbl>
              <c:idx val="13"/>
              <c:layout>
                <c:manualLayout>
                  <c:x val="-7.2166666666667123E-4"/>
                  <c:y val="0"/>
                </c:manualLayout>
              </c:layout>
              <c:dLblPos val="ctr"/>
              <c:showVal val="1"/>
            </c:dLbl>
            <c:spPr>
              <a:noFill/>
              <a:ln>
                <a:noFill/>
              </a:ln>
              <a:effectLst/>
            </c:spPr>
            <c:txPr>
              <a:bodyPr/>
              <a:lstStyle/>
              <a:p>
                <a:pPr>
                  <a:defRPr sz="750">
                    <a:solidFill>
                      <a:schemeClr val="bg1"/>
                    </a:solidFill>
                  </a:defRPr>
                </a:pPr>
                <a:endParaRPr lang="es-ES"/>
              </a:p>
            </c:txPr>
            <c:dLblPos val="inBase"/>
            <c:showVal val="1"/>
            <c:extLst>
              <c:ext xmlns:c15="http://schemas.microsoft.com/office/drawing/2012/chart" uri="{CE6537A1-D6FC-4f65-9D91-7224C49458BB}">
                <c15:layout/>
                <c15:showLeaderLines val="0"/>
              </c:ext>
            </c:extLst>
          </c:dLbls>
          <c:cat>
            <c:strRef>
              <c:f>'Ind 13 C cienc'!$P$11:$P$27</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 C cienc'!$S$11:$S$27</c:f>
              <c:numCache>
                <c:formatCode>0.0</c:formatCode>
                <c:ptCount val="17"/>
                <c:pt idx="0">
                  <c:v>15.3</c:v>
                </c:pt>
                <c:pt idx="1">
                  <c:v>15.3</c:v>
                </c:pt>
                <c:pt idx="2">
                  <c:v>24.5</c:v>
                </c:pt>
                <c:pt idx="3">
                  <c:v>22</c:v>
                </c:pt>
                <c:pt idx="4">
                  <c:v>24.9</c:v>
                </c:pt>
                <c:pt idx="5">
                  <c:v>15.8</c:v>
                </c:pt>
                <c:pt idx="6">
                  <c:v>11.5</c:v>
                </c:pt>
                <c:pt idx="7">
                  <c:v>9.6999999999999993</c:v>
                </c:pt>
                <c:pt idx="8">
                  <c:v>22.9</c:v>
                </c:pt>
                <c:pt idx="9">
                  <c:v>8.5</c:v>
                </c:pt>
                <c:pt idx="10">
                  <c:v>12</c:v>
                </c:pt>
                <c:pt idx="11">
                  <c:v>7.1</c:v>
                </c:pt>
                <c:pt idx="12">
                  <c:v>15.1</c:v>
                </c:pt>
                <c:pt idx="13">
                  <c:v>3.7</c:v>
                </c:pt>
                <c:pt idx="14">
                  <c:v>19.600000000000001</c:v>
                </c:pt>
                <c:pt idx="16">
                  <c:v>15.2</c:v>
                </c:pt>
              </c:numCache>
            </c:numRef>
          </c:val>
        </c:ser>
        <c:ser>
          <c:idx val="3"/>
          <c:order val="3"/>
          <c:tx>
            <c:strRef>
              <c:f>'Ind 13 C cienc'!$T$9:$T$10</c:f>
              <c:strCache>
                <c:ptCount val="1"/>
                <c:pt idx="0">
                  <c:v>Nivel IV</c:v>
                </c:pt>
              </c:strCache>
            </c:strRef>
          </c:tx>
          <c:spPr>
            <a:solidFill>
              <a:srgbClr val="8064A2">
                <a:lumMod val="60000"/>
                <a:lumOff val="40000"/>
              </a:srgbClr>
            </a:solidFill>
            <a:ln w="12700">
              <a:noFill/>
            </a:ln>
            <a:effectLst/>
          </c:spPr>
          <c:dLbls>
            <c:dLbl>
              <c:idx val="5"/>
              <c:layout>
                <c:manualLayout>
                  <c:x val="4.3692592592592585E-3"/>
                  <c:y val="0"/>
                </c:manualLayout>
              </c:layout>
              <c:dLblPos val="ctr"/>
              <c:showVal val="1"/>
            </c:dLbl>
            <c:dLbl>
              <c:idx val="6"/>
              <c:layout>
                <c:manualLayout>
                  <c:x val="3.5950000000000092E-3"/>
                  <c:y val="0"/>
                </c:manualLayout>
              </c:layout>
              <c:dLblPos val="ctr"/>
              <c:showVal val="1"/>
            </c:dLbl>
            <c:spPr>
              <a:noFill/>
              <a:ln>
                <a:noFill/>
              </a:ln>
              <a:effectLst/>
            </c:spPr>
            <c:txPr>
              <a:bodyPr/>
              <a:lstStyle/>
              <a:p>
                <a:pPr>
                  <a:defRPr sz="750"/>
                </a:pPr>
                <a:endParaRPr lang="es-ES"/>
              </a:p>
            </c:txPr>
            <c:dLblPos val="inBase"/>
            <c:showVal val="1"/>
            <c:extLst>
              <c:ext xmlns:c15="http://schemas.microsoft.com/office/drawing/2012/chart" uri="{CE6537A1-D6FC-4f65-9D91-7224C49458BB}">
                <c15:layout/>
                <c15:showLeaderLines val="0"/>
              </c:ext>
            </c:extLst>
          </c:dLbls>
          <c:cat>
            <c:strRef>
              <c:f>'Ind 13 C cienc'!$P$11:$P$27</c:f>
              <c:strCache>
                <c:ptCount val="17"/>
                <c:pt idx="0">
                  <c:v>Argentina</c:v>
                </c:pt>
                <c:pt idx="1">
                  <c:v>Brasil</c:v>
                </c:pt>
                <c:pt idx="2">
                  <c:v>Chile</c:v>
                </c:pt>
                <c:pt idx="3">
                  <c:v>Colombia</c:v>
                </c:pt>
                <c:pt idx="4">
                  <c:v>Costa Rica</c:v>
                </c:pt>
                <c:pt idx="5">
                  <c:v>Ecuador</c:v>
                </c:pt>
                <c:pt idx="6">
                  <c:v>Guatemala</c:v>
                </c:pt>
                <c:pt idx="7">
                  <c:v>Honduras</c:v>
                </c:pt>
                <c:pt idx="8">
                  <c:v>México</c:v>
                </c:pt>
                <c:pt idx="9">
                  <c:v>Nicaragua</c:v>
                </c:pt>
                <c:pt idx="10">
                  <c:v>Panamá</c:v>
                </c:pt>
                <c:pt idx="11">
                  <c:v>Paraguay</c:v>
                </c:pt>
                <c:pt idx="12">
                  <c:v>Perú</c:v>
                </c:pt>
                <c:pt idx="13">
                  <c:v>R. Dominicana</c:v>
                </c:pt>
                <c:pt idx="14">
                  <c:v>Uruguay</c:v>
                </c:pt>
                <c:pt idx="16">
                  <c:v>Total países</c:v>
                </c:pt>
              </c:strCache>
            </c:strRef>
          </c:cat>
          <c:val>
            <c:numRef>
              <c:f>'Ind 13 C cienc'!$T$11:$T$27</c:f>
              <c:numCache>
                <c:formatCode>0.0</c:formatCode>
                <c:ptCount val="17"/>
                <c:pt idx="0">
                  <c:v>5.8</c:v>
                </c:pt>
                <c:pt idx="1">
                  <c:v>4.5999999999999996</c:v>
                </c:pt>
                <c:pt idx="2">
                  <c:v>18</c:v>
                </c:pt>
                <c:pt idx="3">
                  <c:v>7.8</c:v>
                </c:pt>
                <c:pt idx="4">
                  <c:v>11.2</c:v>
                </c:pt>
                <c:pt idx="5">
                  <c:v>4.2</c:v>
                </c:pt>
                <c:pt idx="6">
                  <c:v>3.2</c:v>
                </c:pt>
                <c:pt idx="7">
                  <c:v>2</c:v>
                </c:pt>
                <c:pt idx="8">
                  <c:v>6.7</c:v>
                </c:pt>
                <c:pt idx="9">
                  <c:v>1.6</c:v>
                </c:pt>
                <c:pt idx="10">
                  <c:v>3</c:v>
                </c:pt>
                <c:pt idx="11">
                  <c:v>2.2999999999999998</c:v>
                </c:pt>
                <c:pt idx="12">
                  <c:v>4.8</c:v>
                </c:pt>
                <c:pt idx="13">
                  <c:v>0.6</c:v>
                </c:pt>
                <c:pt idx="14">
                  <c:v>9.6</c:v>
                </c:pt>
                <c:pt idx="16">
                  <c:v>5.7</c:v>
                </c:pt>
              </c:numCache>
            </c:numRef>
          </c:val>
        </c:ser>
        <c:gapWidth val="25"/>
        <c:overlap val="100"/>
        <c:axId val="249199616"/>
        <c:axId val="249230080"/>
      </c:barChart>
      <c:catAx>
        <c:axId val="249199616"/>
        <c:scaling>
          <c:orientation val="maxMin"/>
        </c:scaling>
        <c:axPos val="l"/>
        <c:numFmt formatCode="#,##0" sourceLinked="0"/>
        <c:tickLblPos val="nextTo"/>
        <c:crossAx val="249230080"/>
        <c:crossesAt val="0"/>
        <c:lblAlgn val="ctr"/>
        <c:lblOffset val="100"/>
        <c:tickLblSkip val="1"/>
      </c:catAx>
      <c:valAx>
        <c:axId val="249230080"/>
        <c:scaling>
          <c:orientation val="minMax"/>
          <c:max val="100"/>
          <c:min val="0"/>
        </c:scaling>
        <c:axPos val="t"/>
        <c:majorGridlines>
          <c:spPr>
            <a:ln w="3175">
              <a:solidFill>
                <a:srgbClr val="4F81BD">
                  <a:lumMod val="40000"/>
                  <a:lumOff val="60000"/>
                  <a:alpha val="70000"/>
                </a:srgbClr>
              </a:solidFill>
              <a:prstDash val="dash"/>
            </a:ln>
          </c:spPr>
        </c:majorGridlines>
        <c:numFmt formatCode="0" sourceLinked="0"/>
        <c:tickLblPos val="low"/>
        <c:crossAx val="249199616"/>
        <c:crossesAt val="1"/>
        <c:crossBetween val="between"/>
      </c:valAx>
      <c:spPr>
        <a:ln w="9525"/>
      </c:spPr>
    </c:plotArea>
    <c:legend>
      <c:legendPos val="t"/>
      <c:layout>
        <c:manualLayout>
          <c:xMode val="edge"/>
          <c:yMode val="edge"/>
          <c:x val="0.16488035584604221"/>
          <c:y val="2.6458333333333309E-2"/>
          <c:w val="0.67079386933162788"/>
          <c:h val="8.0952695269527045E-2"/>
        </c:manualLayout>
      </c:layout>
    </c:legend>
    <c:dispBlanksAs val="gap"/>
  </c:chart>
  <c:spPr>
    <a:ln>
      <a:noFill/>
    </a:ln>
    <a:effectLst/>
  </c:spPr>
  <c:txPr>
    <a:bodyPr/>
    <a:lstStyle/>
    <a:p>
      <a:pPr>
        <a:defRPr sz="800">
          <a:latin typeface="Avenir LT 35 Light" pitchFamily="2" charset="0"/>
          <a:ea typeface="Comic Sans MS" charset="0"/>
          <a:cs typeface="Comic Sans MS" charset="0"/>
        </a:defRPr>
      </a:pPr>
      <a:endParaRPr lang="es-ES"/>
    </a:p>
  </c:txPr>
  <c:printSettings>
    <c:headerFooter/>
    <c:pageMargins b="1" l="0.75000000000000588" r="0.75000000000000588"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s-ES"/>
  <c:style val="3"/>
  <c:chart>
    <c:plotArea>
      <c:layout>
        <c:manualLayout>
          <c:layoutTarget val="inner"/>
          <c:xMode val="edge"/>
          <c:yMode val="edge"/>
          <c:x val="0.163724261933163"/>
          <c:y val="0.20771285537411024"/>
          <c:w val="0.79523180424844364"/>
          <c:h val="0.55393840142960005"/>
        </c:manualLayout>
      </c:layout>
      <c:barChart>
        <c:barDir val="bar"/>
        <c:grouping val="stacked"/>
        <c:ser>
          <c:idx val="0"/>
          <c:order val="0"/>
          <c:tx>
            <c:v>Below Level 2</c:v>
          </c:tx>
          <c:spPr>
            <a:solidFill>
              <a:srgbClr val="7F7F7F"/>
            </a:solidFill>
            <a:ln w="25400">
              <a:noFill/>
            </a:ln>
          </c:spPr>
          <c:dLbls>
            <c:numFmt formatCode="#,##0.0" sourceLinked="0"/>
            <c:spPr>
              <a:noFill/>
              <a:ln>
                <a:noFill/>
              </a:ln>
              <a:effectLst/>
            </c:spPr>
            <c:txPr>
              <a:bodyPr/>
              <a:lstStyle/>
              <a:p>
                <a:pPr>
                  <a:defRPr>
                    <a:solidFill>
                      <a:schemeClr val="bg1"/>
                    </a:solidFill>
                  </a:defRPr>
                </a:pPr>
                <a:endParaRPr lang="es-ES"/>
              </a:p>
            </c:txPr>
            <c:showVal val="1"/>
            <c:extLst>
              <c:ext xmlns:c15="http://schemas.microsoft.com/office/drawing/2012/chart" uri="{CE6537A1-D6FC-4f65-9D91-7224C49458BB}">
                <c15:layout/>
                <c15:showLeaderLines val="1"/>
              </c:ext>
            </c:extLst>
          </c:dLbls>
          <c:cat>
            <c:strLit>
              <c:ptCount val="6"/>
              <c:pt idx="0">
                <c:v>Portugal</c:v>
              </c:pt>
              <c:pt idx="1">
                <c:v>España</c:v>
              </c:pt>
              <c:pt idx="2">
                <c:v>Chile</c:v>
              </c:pt>
              <c:pt idx="3">
                <c:v>Brasil</c:v>
              </c:pt>
              <c:pt idx="4">
                <c:v>Colombia</c:v>
              </c:pt>
            </c:strLit>
          </c:cat>
          <c:val>
            <c:numLit>
              <c:formatCode>General</c:formatCode>
              <c:ptCount val="6"/>
              <c:pt idx="0">
                <c:v>-19.163126393386626</c:v>
              </c:pt>
              <c:pt idx="1">
                <c:v>-26.15861271825009</c:v>
              </c:pt>
              <c:pt idx="2">
                <c:v>-29.295091469405211</c:v>
              </c:pt>
              <c:pt idx="3">
                <c:v>-37.156842871947333</c:v>
              </c:pt>
              <c:pt idx="4">
                <c:v>-54.85176319576987</c:v>
              </c:pt>
            </c:numLit>
          </c:val>
        </c:ser>
        <c:ser>
          <c:idx val="2"/>
          <c:order val="1"/>
          <c:tx>
            <c:v>Level 2</c:v>
          </c:tx>
          <c:spPr>
            <a:solidFill>
              <a:srgbClr val="B9CDE5"/>
            </a:solidFill>
            <a:ln w="25400">
              <a:noFill/>
            </a:ln>
          </c:spPr>
          <c:dLbls>
            <c:numFmt formatCode="#,##0.0" sourceLinked="0"/>
            <c:spPr>
              <a:noFill/>
              <a:ln>
                <a:noFill/>
              </a:ln>
              <a:effectLst/>
            </c:spPr>
            <c:showVal val="1"/>
            <c:extLst>
              <c:ext xmlns:c15="http://schemas.microsoft.com/office/drawing/2012/chart" uri="{CE6537A1-D6FC-4f65-9D91-7224C49458BB}">
                <c15:layout/>
                <c15:showLeaderLines val="1"/>
              </c:ext>
            </c:extLst>
          </c:dLbls>
          <c:cat>
            <c:strLit>
              <c:ptCount val="6"/>
              <c:pt idx="0">
                <c:v>Portugal</c:v>
              </c:pt>
              <c:pt idx="1">
                <c:v>España</c:v>
              </c:pt>
              <c:pt idx="2">
                <c:v>Chile</c:v>
              </c:pt>
              <c:pt idx="3">
                <c:v>Brasil</c:v>
              </c:pt>
              <c:pt idx="4">
                <c:v>Colombia</c:v>
              </c:pt>
            </c:strLit>
          </c:cat>
          <c:val>
            <c:numLit>
              <c:formatCode>General</c:formatCode>
              <c:ptCount val="6"/>
              <c:pt idx="0">
                <c:v>25.705700507546489</c:v>
              </c:pt>
              <c:pt idx="1">
                <c:v>27.05534178825501</c:v>
              </c:pt>
              <c:pt idx="2">
                <c:v>32.933923367617844</c:v>
              </c:pt>
              <c:pt idx="3">
                <c:v>30.423889814204532</c:v>
              </c:pt>
              <c:pt idx="4">
                <c:v>27.540138477073189</c:v>
              </c:pt>
            </c:numLit>
          </c:val>
        </c:ser>
        <c:ser>
          <c:idx val="6"/>
          <c:order val="2"/>
          <c:tx>
            <c:v>Level 3</c:v>
          </c:tx>
          <c:spPr>
            <a:solidFill>
              <a:srgbClr val="95B3D7"/>
            </a:solidFill>
            <a:ln w="25400">
              <a:noFill/>
            </a:ln>
          </c:spPr>
          <c:dLbls>
            <c:numFmt formatCode="#,##0.0" sourceLinked="0"/>
            <c:spPr>
              <a:noFill/>
              <a:ln>
                <a:noFill/>
              </a:ln>
              <a:effectLst/>
            </c:spPr>
            <c:showVal val="1"/>
            <c:extLst>
              <c:ext xmlns:c15="http://schemas.microsoft.com/office/drawing/2012/chart" uri="{CE6537A1-D6FC-4f65-9D91-7224C49458BB}">
                <c15:layout/>
                <c15:showLeaderLines val="1"/>
              </c:ext>
            </c:extLst>
          </c:dLbls>
          <c:cat>
            <c:strLit>
              <c:ptCount val="6"/>
              <c:pt idx="0">
                <c:v>Portugal</c:v>
              </c:pt>
              <c:pt idx="1">
                <c:v>España</c:v>
              </c:pt>
              <c:pt idx="2">
                <c:v>Chile</c:v>
              </c:pt>
              <c:pt idx="3">
                <c:v>Brasil</c:v>
              </c:pt>
              <c:pt idx="4">
                <c:v>Colombia</c:v>
              </c:pt>
            </c:strLit>
          </c:cat>
          <c:val>
            <c:numLit>
              <c:formatCode>General</c:formatCode>
              <c:ptCount val="6"/>
              <c:pt idx="0">
                <c:v>31.321669551167517</c:v>
              </c:pt>
              <c:pt idx="1">
                <c:v>27.85873910062768</c:v>
              </c:pt>
              <c:pt idx="2">
                <c:v>27.057427315812582</c:v>
              </c:pt>
              <c:pt idx="3">
                <c:v>22.765384623590581</c:v>
              </c:pt>
              <c:pt idx="4">
                <c:v>13.420512886401974</c:v>
              </c:pt>
            </c:numLit>
          </c:val>
        </c:ser>
        <c:ser>
          <c:idx val="8"/>
          <c:order val="3"/>
          <c:tx>
            <c:v>Level 4</c:v>
          </c:tx>
          <c:spPr>
            <a:solidFill>
              <a:srgbClr val="558ED5"/>
            </a:solidFill>
            <a:ln w="25400">
              <a:noFill/>
            </a:ln>
          </c:spPr>
          <c:dLbls>
            <c:dLbl>
              <c:idx val="4"/>
              <c:layout>
                <c:manualLayout>
                  <c:x val="1.0171851851851764E-2"/>
                  <c:y val="0"/>
                </c:manualLayout>
              </c:layout>
              <c:dLblPos val="ctr"/>
              <c:showVal val="1"/>
            </c:dLbl>
            <c:numFmt formatCode="#,##0.0" sourceLinked="0"/>
            <c:spPr>
              <a:noFill/>
              <a:ln>
                <a:noFill/>
              </a:ln>
              <a:effectLst/>
            </c:spPr>
            <c:dLblPos val="inBase"/>
            <c:showVal val="1"/>
            <c:extLst>
              <c:ext xmlns:c15="http://schemas.microsoft.com/office/drawing/2012/chart" uri="{CE6537A1-D6FC-4f65-9D91-7224C49458BB}">
                <c15:layout/>
                <c15:showLeaderLines val="1"/>
              </c:ext>
            </c:extLst>
          </c:dLbls>
          <c:cat>
            <c:strLit>
              <c:ptCount val="6"/>
              <c:pt idx="0">
                <c:v>Portugal</c:v>
              </c:pt>
              <c:pt idx="1">
                <c:v>España</c:v>
              </c:pt>
              <c:pt idx="2">
                <c:v>Chile</c:v>
              </c:pt>
              <c:pt idx="3">
                <c:v>Brasil</c:v>
              </c:pt>
              <c:pt idx="4">
                <c:v>Colombia</c:v>
              </c:pt>
            </c:strLit>
          </c:cat>
          <c:val>
            <c:numLit>
              <c:formatCode>General</c:formatCode>
              <c:ptCount val="6"/>
              <c:pt idx="0">
                <c:v>19.678053188316635</c:v>
              </c:pt>
              <c:pt idx="1">
                <c:v>15.220515026150968</c:v>
              </c:pt>
              <c:pt idx="2">
                <c:v>9.5739012311319378</c:v>
              </c:pt>
              <c:pt idx="3">
                <c:v>8.2835536045282847</c:v>
              </c:pt>
              <c:pt idx="4">
                <c:v>3.6671654822048807</c:v>
              </c:pt>
            </c:numLit>
          </c:val>
        </c:ser>
        <c:ser>
          <c:idx val="10"/>
          <c:order val="4"/>
          <c:tx>
            <c:v>Level 5 and above</c:v>
          </c:tx>
          <c:spPr>
            <a:solidFill>
              <a:srgbClr val="376092"/>
            </a:solidFill>
            <a:ln w="25400">
              <a:noFill/>
            </a:ln>
          </c:spPr>
          <c:dLbls>
            <c:dLbl>
              <c:idx val="0"/>
              <c:layout>
                <c:manualLayout>
                  <c:x val="3.0184814814814852E-2"/>
                  <c:y val="0"/>
                </c:manualLayout>
              </c:layout>
              <c:dLblPos val="ctr"/>
              <c:showVal val="1"/>
            </c:dLbl>
            <c:dLbl>
              <c:idx val="1"/>
              <c:layout>
                <c:manualLayout>
                  <c:x val="2.8888333333333332E-2"/>
                  <c:y val="0"/>
                </c:manualLayout>
              </c:layout>
              <c:dLblPos val="ctr"/>
              <c:showVal val="1"/>
            </c:dLbl>
            <c:dLbl>
              <c:idx val="4"/>
              <c:layout>
                <c:manualLayout>
                  <c:x val="4.1510555555555467E-2"/>
                  <c:y val="0"/>
                </c:manualLayout>
              </c:layout>
              <c:dLblPos val="ctr"/>
              <c:showVal val="1"/>
            </c:dLbl>
            <c:numFmt formatCode="#,##0.0" sourceLinked="0"/>
            <c:spPr>
              <a:noFill/>
              <a:ln>
                <a:noFill/>
              </a:ln>
              <a:effectLst/>
            </c:spPr>
            <c:txPr>
              <a:bodyPr/>
              <a:lstStyle/>
              <a:p>
                <a:pPr>
                  <a:defRPr>
                    <a:solidFill>
                      <a:schemeClr val="tx2"/>
                    </a:solidFill>
                  </a:defRPr>
                </a:pPr>
                <a:endParaRPr lang="es-ES"/>
              </a:p>
            </c:txPr>
            <c:dLblPos val="inBase"/>
            <c:showVal val="1"/>
            <c:extLst>
              <c:ext xmlns:c15="http://schemas.microsoft.com/office/drawing/2012/chart" uri="{CE6537A1-D6FC-4f65-9D91-7224C49458BB}">
                <c15:layout/>
                <c15:showLeaderLines val="1"/>
              </c:ext>
            </c:extLst>
          </c:dLbls>
          <c:cat>
            <c:strLit>
              <c:ptCount val="6"/>
              <c:pt idx="0">
                <c:v>Portugal</c:v>
              </c:pt>
              <c:pt idx="1">
                <c:v>España</c:v>
              </c:pt>
              <c:pt idx="2">
                <c:v>Chile</c:v>
              </c:pt>
              <c:pt idx="3">
                <c:v>Brasil</c:v>
              </c:pt>
              <c:pt idx="4">
                <c:v>Colombia</c:v>
              </c:pt>
            </c:strLit>
          </c:cat>
          <c:val>
            <c:numLit>
              <c:formatCode>General</c:formatCode>
              <c:ptCount val="6"/>
              <c:pt idx="0">
                <c:v>4.1314503595824759</c:v>
              </c:pt>
              <c:pt idx="1">
                <c:v>3.7067913667160348</c:v>
              </c:pt>
              <c:pt idx="2">
                <c:v>1.1396566160324744</c:v>
              </c:pt>
              <c:pt idx="3">
                <c:v>1.3703290857288959</c:v>
              </c:pt>
              <c:pt idx="4">
                <c:v>0.52041995854952405</c:v>
              </c:pt>
            </c:numLit>
          </c:val>
        </c:ser>
        <c:gapWidth val="50"/>
        <c:overlap val="100"/>
        <c:axId val="251426304"/>
        <c:axId val="251427840"/>
      </c:barChart>
      <c:catAx>
        <c:axId val="251426304"/>
        <c:scaling>
          <c:orientation val="maxMin"/>
        </c:scaling>
        <c:axPos val="l"/>
        <c:numFmt formatCode="General" sourceLinked="1"/>
        <c:majorTickMark val="none"/>
        <c:tickLblPos val="nextTo"/>
        <c:spPr>
          <a:ln w="3175">
            <a:solidFill>
              <a:srgbClr val="808080"/>
            </a:solidFill>
            <a:prstDash val="solid"/>
          </a:ln>
        </c:spPr>
        <c:txPr>
          <a:bodyPr rot="0" vert="horz"/>
          <a:lstStyle/>
          <a:p>
            <a:pPr>
              <a:defRPr/>
            </a:pPr>
            <a:endParaRPr lang="es-ES"/>
          </a:p>
        </c:txPr>
        <c:crossAx val="251427840"/>
        <c:crossesAt val="-100"/>
        <c:lblAlgn val="ctr"/>
        <c:lblOffset val="100"/>
        <c:tickLblSkip val="1"/>
      </c:catAx>
      <c:valAx>
        <c:axId val="251427840"/>
        <c:scaling>
          <c:orientation val="minMax"/>
          <c:max val="100"/>
          <c:min val="-60"/>
        </c:scaling>
        <c:axPos val="t"/>
        <c:majorGridlines>
          <c:spPr>
            <a:ln w="3175">
              <a:solidFill>
                <a:srgbClr val="808080"/>
              </a:solidFill>
              <a:prstDash val="sysDot"/>
            </a:ln>
          </c:spPr>
        </c:majorGridlines>
        <c:title>
          <c:tx>
            <c:rich>
              <a:bodyPr/>
              <a:lstStyle/>
              <a:p>
                <a:pPr>
                  <a:defRPr/>
                </a:pPr>
                <a:r>
                  <a:rPr lang="es-ES_tradnl"/>
                  <a:t>%</a:t>
                </a:r>
              </a:p>
            </c:rich>
          </c:tx>
          <c:layout>
            <c:manualLayout>
              <c:xMode val="edge"/>
              <c:yMode val="edge"/>
              <c:x val="0.48538388888889256"/>
              <c:y val="0.82053851827179292"/>
            </c:manualLayout>
          </c:layout>
          <c:spPr>
            <a:noFill/>
            <a:ln w="25400">
              <a:noFill/>
            </a:ln>
          </c:spPr>
        </c:title>
        <c:numFmt formatCode="0;[Black]0" sourceLinked="0"/>
        <c:majorTickMark val="none"/>
        <c:tickLblPos val="high"/>
        <c:spPr>
          <a:ln w="3175">
            <a:noFill/>
            <a:prstDash val="solid"/>
          </a:ln>
        </c:spPr>
        <c:txPr>
          <a:bodyPr rot="0" vert="horz"/>
          <a:lstStyle/>
          <a:p>
            <a:pPr>
              <a:defRPr/>
            </a:pPr>
            <a:endParaRPr lang="es-ES"/>
          </a:p>
        </c:txPr>
        <c:crossAx val="251426304"/>
        <c:crosses val="autoZero"/>
        <c:crossBetween val="between"/>
        <c:majorUnit val="20"/>
      </c:valAx>
      <c:spPr>
        <a:noFill/>
        <a:ln w="25400">
          <a:noFill/>
        </a:ln>
      </c:spPr>
    </c:plotArea>
    <c:legend>
      <c:legendPos val="r"/>
      <c:layout>
        <c:manualLayout>
          <c:xMode val="edge"/>
          <c:yMode val="edge"/>
          <c:x val="0.12250222222222308"/>
          <c:y val="2.6411111111111333E-2"/>
          <c:w val="0.82017146469166002"/>
          <c:h val="5.3628472222222209E-2"/>
        </c:manualLayout>
      </c:layout>
      <c:spPr>
        <a:noFill/>
        <a:ln w="25400">
          <a:noFill/>
        </a:ln>
      </c:spPr>
    </c:legend>
    <c:plotVisOnly val="1"/>
    <c:dispBlanksAs val="gap"/>
  </c:chart>
  <c:spPr>
    <a:solidFill>
      <a:srgbClr val="FFFFFF"/>
    </a:solidFill>
    <a:ln w="9525">
      <a:noFill/>
    </a:ln>
  </c:spPr>
  <c:txPr>
    <a:bodyPr/>
    <a:lstStyle/>
    <a:p>
      <a:pPr>
        <a:defRPr sz="800" b="0" i="0" u="none" strike="noStrike" baseline="0">
          <a:solidFill>
            <a:srgbClr val="000000"/>
          </a:solidFill>
          <a:latin typeface="Avenir LT 35 Light" pitchFamily="2" charset="0"/>
          <a:ea typeface="Calibri"/>
          <a:cs typeface="Calibri"/>
        </a:defRPr>
      </a:pPr>
      <a:endParaRPr lang="es-ES"/>
    </a:p>
  </c:txPr>
  <c:printSettings>
    <c:headerFooter/>
    <c:pageMargins b="0.75000000000000888" l="0.70000000000000162" r="0.70000000000000162" t="0.75000000000000888" header="0.30000000000000032" footer="0.30000000000000032"/>
    <c:pageSetup orientation="portrait"/>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lang val="es-ES"/>
  <c:style val="18"/>
  <c:chart>
    <c:plotArea>
      <c:layout>
        <c:manualLayout>
          <c:layoutTarget val="inner"/>
          <c:xMode val="edge"/>
          <c:yMode val="edge"/>
          <c:x val="5.1817037037037723E-2"/>
          <c:y val="0.14787361111111111"/>
          <c:w val="0.92231259259259268"/>
          <c:h val="0.58633923611111161"/>
        </c:manualLayout>
      </c:layout>
      <c:barChart>
        <c:barDir val="col"/>
        <c:grouping val="clustered"/>
        <c:ser>
          <c:idx val="0"/>
          <c:order val="0"/>
          <c:tx>
            <c:strRef>
              <c:f>'Ind 20'!$AT$36:$AT$37</c:f>
              <c:strCache>
                <c:ptCount val="1"/>
                <c:pt idx="0">
                  <c:v>2013</c:v>
                </c:pt>
              </c:strCache>
            </c:strRef>
          </c:tx>
          <c:spPr>
            <a:noFill/>
            <a:ln w="9525">
              <a:solidFill>
                <a:schemeClr val="tx2">
                  <a:lumMod val="50000"/>
                </a:schemeClr>
              </a:solidFill>
            </a:ln>
          </c:spPr>
          <c:dLbls>
            <c:dLbl>
              <c:idx val="3"/>
              <c:layout>
                <c:manualLayout>
                  <c:x val="0"/>
                  <c:y val="7.0555555555555496E-2"/>
                </c:manualLayout>
              </c:layout>
              <c:showVal val="1"/>
            </c:dLbl>
            <c:dLbl>
              <c:idx val="6"/>
              <c:layout>
                <c:manualLayout>
                  <c:x val="0"/>
                  <c:y val="9.6812246360921772E-4"/>
                </c:manualLayout>
              </c:layout>
              <c:showVal val="1"/>
            </c:dLbl>
            <c:spPr>
              <a:noFill/>
              <a:ln>
                <a:noFill/>
              </a:ln>
              <a:effectLst/>
            </c:spPr>
            <c:txPr>
              <a:bodyPr/>
              <a:lstStyle/>
              <a:p>
                <a:pPr>
                  <a:defRPr>
                    <a:solidFill>
                      <a:srgbClr val="254061"/>
                    </a:solidFill>
                  </a:defRPr>
                </a:pPr>
                <a:endParaRPr lang="es-ES"/>
              </a:p>
            </c:txPr>
            <c:showVal val="1"/>
            <c:extLst>
              <c:ext xmlns:c15="http://schemas.microsoft.com/office/drawing/2012/chart" uri="{CE6537A1-D6FC-4f65-9D91-7224C49458BB}">
                <c15:showLeaderLines val="0"/>
              </c:ext>
            </c:extLst>
          </c:dLbls>
          <c:cat>
            <c:strRef>
              <c:f>'Ind 20'!$AS$38:$AS$55</c:f>
              <c:strCache>
                <c:ptCount val="18"/>
                <c:pt idx="0">
                  <c:v>Uruguay</c:v>
                </c:pt>
                <c:pt idx="1">
                  <c:v>España </c:v>
                </c:pt>
                <c:pt idx="2">
                  <c:v>Portugal </c:v>
                </c:pt>
                <c:pt idx="3">
                  <c:v>Perú </c:v>
                </c:pt>
                <c:pt idx="4">
                  <c:v>Chile</c:v>
                </c:pt>
                <c:pt idx="5">
                  <c:v>Colombia</c:v>
                </c:pt>
                <c:pt idx="6">
                  <c:v>Brasil</c:v>
                </c:pt>
                <c:pt idx="7">
                  <c:v>Panamá</c:v>
                </c:pt>
                <c:pt idx="8">
                  <c:v>Ecuador</c:v>
                </c:pt>
                <c:pt idx="9">
                  <c:v>México</c:v>
                </c:pt>
                <c:pt idx="10">
                  <c:v>El Salvador</c:v>
                </c:pt>
                <c:pt idx="11">
                  <c:v>Cuba</c:v>
                </c:pt>
                <c:pt idx="12">
                  <c:v>Paraguay </c:v>
                </c:pt>
                <c:pt idx="13">
                  <c:v>Argentina</c:v>
                </c:pt>
                <c:pt idx="14">
                  <c:v>Honduras</c:v>
                </c:pt>
                <c:pt idx="15">
                  <c:v>Guatemala</c:v>
                </c:pt>
                <c:pt idx="17">
                  <c:v>Iberoamérica</c:v>
                </c:pt>
              </c:strCache>
            </c:strRef>
          </c:cat>
          <c:val>
            <c:numRef>
              <c:f>'Ind 20'!$AT$38:$AT$55</c:f>
              <c:numCache>
                <c:formatCode>0</c:formatCode>
                <c:ptCount val="18"/>
                <c:pt idx="0">
                  <c:v>0.92047617283160477</c:v>
                </c:pt>
                <c:pt idx="1">
                  <c:v>2.9</c:v>
                </c:pt>
                <c:pt idx="2">
                  <c:v>3.9725422400156782</c:v>
                </c:pt>
                <c:pt idx="3">
                  <c:v>5.6210033957763921</c:v>
                </c:pt>
                <c:pt idx="4">
                  <c:v>7.3282880933215448</c:v>
                </c:pt>
                <c:pt idx="5">
                  <c:v>7.6121277514878107</c:v>
                </c:pt>
                <c:pt idx="6">
                  <c:v>18.896603671840541</c:v>
                </c:pt>
                <c:pt idx="7">
                  <c:v>20.000159092114334</c:v>
                </c:pt>
                <c:pt idx="8">
                  <c:v>21.92236415474061</c:v>
                </c:pt>
                <c:pt idx="9">
                  <c:v>24.984451479676839</c:v>
                </c:pt>
                <c:pt idx="10">
                  <c:v>29.964362493798578</c:v>
                </c:pt>
                <c:pt idx="11">
                  <c:v>35.844966574911524</c:v>
                </c:pt>
                <c:pt idx="12">
                  <c:v>50.159660140376836</c:v>
                </c:pt>
                <c:pt idx="13">
                  <c:v>58.003772129828327</c:v>
                </c:pt>
                <c:pt idx="14">
                  <c:v>60.409902597402599</c:v>
                </c:pt>
                <c:pt idx="15">
                  <c:v>167.39604335632532</c:v>
                </c:pt>
                <c:pt idx="17">
                  <c:v>32.252295209028034</c:v>
                </c:pt>
              </c:numCache>
            </c:numRef>
          </c:val>
        </c:ser>
        <c:gapWidth val="40"/>
        <c:overlap val="60"/>
        <c:axId val="254751488"/>
        <c:axId val="254753024"/>
      </c:barChart>
      <c:scatterChart>
        <c:scatterStyle val="lineMarker"/>
        <c:ser>
          <c:idx val="1"/>
          <c:order val="1"/>
          <c:tx>
            <c:strRef>
              <c:f>'Ind 20'!$AU$36:$AU$37</c:f>
              <c:strCache>
                <c:ptCount val="1"/>
                <c:pt idx="0">
                  <c:v>2015</c:v>
                </c:pt>
              </c:strCache>
            </c:strRef>
          </c:tx>
          <c:spPr>
            <a:ln w="47625">
              <a:noFill/>
            </a:ln>
          </c:spPr>
          <c:marker>
            <c:symbol val="triangle"/>
            <c:size val="5"/>
            <c:spPr>
              <a:noFill/>
              <a:ln w="6350">
                <a:solidFill>
                  <a:srgbClr val="FF0000"/>
                </a:solidFill>
              </a:ln>
            </c:spPr>
          </c:marker>
          <c:dLbls>
            <c:dLbl>
              <c:idx val="0"/>
              <c:layout>
                <c:manualLayout>
                  <c:x val="-1.429925925925926E-2"/>
                  <c:y val="-3.6280902777778186E-2"/>
                </c:manualLayout>
              </c:layout>
              <c:dLblPos val="r"/>
              <c:showVal val="1"/>
            </c:dLbl>
            <c:dLbl>
              <c:idx val="1"/>
              <c:layout>
                <c:manualLayout>
                  <c:x val="-1.1947407407407547E-2"/>
                  <c:y val="-2.7461458333333334E-2"/>
                </c:manualLayout>
              </c:layout>
              <c:dLblPos val="r"/>
              <c:showVal val="1"/>
            </c:dLbl>
            <c:dLbl>
              <c:idx val="2"/>
              <c:layout>
                <c:manualLayout>
                  <c:x val="-1.1947407407407547E-2"/>
                  <c:y val="-2.7461458333333248E-2"/>
                </c:manualLayout>
              </c:layout>
              <c:dLblPos val="r"/>
              <c:showVal val="1"/>
            </c:dLbl>
            <c:dLbl>
              <c:idx val="3"/>
              <c:layout>
                <c:manualLayout>
                  <c:x val="-2.3706666666666671E-2"/>
                  <c:y val="-4.5100347222222219E-2"/>
                </c:manualLayout>
              </c:layout>
              <c:dLblPos val="r"/>
              <c:showVal val="1"/>
            </c:dLbl>
            <c:dLbl>
              <c:idx val="5"/>
              <c:layout>
                <c:manualLayout>
                  <c:x val="-7.2437037037037964E-3"/>
                  <c:y val="-5.3919791666666703E-2"/>
                </c:manualLayout>
              </c:layout>
              <c:dLblPos val="r"/>
              <c:showVal val="1"/>
            </c:dLbl>
            <c:dLbl>
              <c:idx val="6"/>
              <c:layout>
                <c:manualLayout>
                  <c:x val="-3.0966175959615792E-2"/>
                  <c:y val="5.7457462556302914E-2"/>
                </c:manualLayout>
              </c:layout>
              <c:dLblPos val="r"/>
              <c:showVal val="1"/>
            </c:dLbl>
            <c:dLbl>
              <c:idx val="8"/>
              <c:layout>
                <c:manualLayout>
                  <c:x val="-3.095037037037059E-2"/>
                  <c:y val="4.7503819444444394E-2"/>
                </c:manualLayout>
              </c:layout>
              <c:dLblPos val="r"/>
              <c:showVal val="1"/>
            </c:dLbl>
            <c:dLbl>
              <c:idx val="9"/>
              <c:layout>
                <c:manualLayout>
                  <c:x val="-3.095037037037059E-2"/>
                  <c:y val="4.7503819444444484E-2"/>
                </c:manualLayout>
              </c:layout>
              <c:dLblPos val="r"/>
              <c:showVal val="1"/>
            </c:dLbl>
            <c:dLbl>
              <c:idx val="11"/>
              <c:layout>
                <c:manualLayout>
                  <c:x val="-3.095037037037059E-2"/>
                  <c:y val="-4.0690625000000022E-2"/>
                </c:manualLayout>
              </c:layout>
              <c:dLblPos val="r"/>
              <c:showVal val="1"/>
            </c:dLbl>
            <c:txPr>
              <a:bodyPr/>
              <a:lstStyle/>
              <a:p>
                <a:pPr>
                  <a:defRPr>
                    <a:solidFill>
                      <a:srgbClr val="C00000"/>
                    </a:solidFill>
                  </a:defRPr>
                </a:pPr>
                <a:endParaRPr lang="es-ES"/>
              </a:p>
            </c:txPr>
            <c:dLblPos val="t"/>
            <c:showVal val="1"/>
          </c:dLbls>
          <c:xVal>
            <c:strRef>
              <c:f>'Ind 20'!$AS$38:$AS$55</c:f>
              <c:strCache>
                <c:ptCount val="18"/>
                <c:pt idx="0">
                  <c:v>Uruguay</c:v>
                </c:pt>
                <c:pt idx="1">
                  <c:v>España </c:v>
                </c:pt>
                <c:pt idx="2">
                  <c:v>Portugal </c:v>
                </c:pt>
                <c:pt idx="3">
                  <c:v>Perú </c:v>
                </c:pt>
                <c:pt idx="4">
                  <c:v>Chile</c:v>
                </c:pt>
                <c:pt idx="5">
                  <c:v>Colombia</c:v>
                </c:pt>
                <c:pt idx="6">
                  <c:v>Brasil</c:v>
                </c:pt>
                <c:pt idx="7">
                  <c:v>Panamá</c:v>
                </c:pt>
                <c:pt idx="8">
                  <c:v>Ecuador</c:v>
                </c:pt>
                <c:pt idx="9">
                  <c:v>México</c:v>
                </c:pt>
                <c:pt idx="10">
                  <c:v>El Salvador</c:v>
                </c:pt>
                <c:pt idx="11">
                  <c:v>Cuba</c:v>
                </c:pt>
                <c:pt idx="12">
                  <c:v>Paraguay </c:v>
                </c:pt>
                <c:pt idx="13">
                  <c:v>Argentina</c:v>
                </c:pt>
                <c:pt idx="14">
                  <c:v>Honduras</c:v>
                </c:pt>
                <c:pt idx="15">
                  <c:v>Guatemala</c:v>
                </c:pt>
                <c:pt idx="17">
                  <c:v>Iberoamérica</c:v>
                </c:pt>
              </c:strCache>
            </c:strRef>
          </c:xVal>
          <c:yVal>
            <c:numRef>
              <c:f>'Ind 20'!$AU$38:$AU$55</c:f>
              <c:numCache>
                <c:formatCode>0</c:formatCode>
                <c:ptCount val="18"/>
                <c:pt idx="0">
                  <c:v>0.93010273790301112</c:v>
                </c:pt>
                <c:pt idx="1">
                  <c:v>2.9</c:v>
                </c:pt>
                <c:pt idx="2">
                  <c:v>3.7078373283059523</c:v>
                </c:pt>
                <c:pt idx="3">
                  <c:v>6.7806340932507956</c:v>
                </c:pt>
                <c:pt idx="5">
                  <c:v>4.1251628712643624</c:v>
                </c:pt>
                <c:pt idx="6">
                  <c:v>18.71447694327518</c:v>
                </c:pt>
                <c:pt idx="8">
                  <c:v>18.95121557926073</c:v>
                </c:pt>
                <c:pt idx="9">
                  <c:v>23.56953647155019</c:v>
                </c:pt>
                <c:pt idx="11">
                  <c:v>28.517660000785764</c:v>
                </c:pt>
                <c:pt idx="12">
                  <c:v>39.944978375780877</c:v>
                </c:pt>
                <c:pt idx="13">
                  <c:v>16.921177718230108</c:v>
                </c:pt>
                <c:pt idx="17">
                  <c:v>15.014798374509724</c:v>
                </c:pt>
              </c:numCache>
            </c:numRef>
          </c:yVal>
        </c:ser>
        <c:axId val="254751488"/>
        <c:axId val="254753024"/>
      </c:scatterChart>
      <c:catAx>
        <c:axId val="254751488"/>
        <c:scaling>
          <c:orientation val="minMax"/>
        </c:scaling>
        <c:axPos val="b"/>
        <c:numFmt formatCode="General" sourceLinked="0"/>
        <c:tickLblPos val="nextTo"/>
        <c:spPr>
          <a:ln w="6350">
            <a:solidFill>
              <a:srgbClr val="7F7F7F"/>
            </a:solidFill>
          </a:ln>
        </c:spPr>
        <c:crossAx val="254753024"/>
        <c:crosses val="autoZero"/>
        <c:auto val="1"/>
        <c:lblAlgn val="ctr"/>
        <c:lblOffset val="100"/>
      </c:catAx>
      <c:valAx>
        <c:axId val="254753024"/>
        <c:scaling>
          <c:orientation val="minMax"/>
          <c:max val="60"/>
        </c:scaling>
        <c:axPos val="l"/>
        <c:majorGridlines>
          <c:spPr>
            <a:ln w="3175">
              <a:solidFill>
                <a:srgbClr val="BFBFBF"/>
              </a:solidFill>
              <a:prstDash val="sysDot"/>
            </a:ln>
          </c:spPr>
        </c:majorGridlines>
        <c:numFmt formatCode="0" sourceLinked="1"/>
        <c:tickLblPos val="nextTo"/>
        <c:spPr>
          <a:ln w="6350">
            <a:solidFill>
              <a:srgbClr val="7F7F7F"/>
            </a:solidFill>
          </a:ln>
        </c:spPr>
        <c:crossAx val="254751488"/>
        <c:crosses val="autoZero"/>
        <c:crossBetween val="between"/>
      </c:valAx>
    </c:plotArea>
    <c:legend>
      <c:legendPos val="t"/>
      <c:layout>
        <c:manualLayout>
          <c:xMode val="edge"/>
          <c:yMode val="edge"/>
          <c:x val="0.25786462962963247"/>
          <c:y val="2.6458333333333341E-2"/>
          <c:w val="0.44899277777778024"/>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22" r="0.75000000000000422"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1817037037037723E-2"/>
          <c:y val="0.14787361111111111"/>
          <c:w val="0.92231259259259268"/>
          <c:h val="0.54261893057890065"/>
        </c:manualLayout>
      </c:layout>
      <c:barChart>
        <c:barDir val="col"/>
        <c:grouping val="clustered"/>
        <c:ser>
          <c:idx val="0"/>
          <c:order val="0"/>
          <c:tx>
            <c:strRef>
              <c:f>'Ind 20'!$AX$36:$AX$37</c:f>
              <c:strCache>
                <c:ptCount val="1"/>
                <c:pt idx="0">
                  <c:v>2013</c:v>
                </c:pt>
              </c:strCache>
            </c:strRef>
          </c:tx>
          <c:spPr>
            <a:noFill/>
            <a:ln w="9525">
              <a:solidFill>
                <a:srgbClr val="1F497D">
                  <a:lumMod val="50000"/>
                </a:srgbClr>
              </a:solidFill>
            </a:ln>
          </c:spPr>
          <c:dLbls>
            <c:dLbl>
              <c:idx val="0"/>
              <c:layout>
                <c:manualLayout>
                  <c:x val="0"/>
                  <c:y val="6.4434027777777791E-2"/>
                </c:manualLayout>
              </c:layout>
              <c:dLblPos val="outEnd"/>
              <c:showVal val="1"/>
            </c:dLbl>
            <c:dLbl>
              <c:idx val="5"/>
              <c:layout>
                <c:manualLayout>
                  <c:x val="0"/>
                  <c:y val="0.10783993055555556"/>
                </c:manualLayout>
              </c:layout>
              <c:dLblPos val="outEnd"/>
              <c:showVal val="1"/>
            </c:dLbl>
            <c:dLbl>
              <c:idx val="9"/>
              <c:layout>
                <c:manualLayout>
                  <c:x val="0"/>
                  <c:y val="0.11224965277777778"/>
                </c:manualLayout>
              </c:layout>
              <c:dLblPos val="outEnd"/>
              <c:showVal val="1"/>
            </c:dLbl>
            <c:spPr>
              <a:noFill/>
              <a:ln>
                <a:noFill/>
              </a:ln>
              <a:effectLst/>
            </c:spPr>
            <c:txPr>
              <a:bodyPr/>
              <a:lstStyle/>
              <a:p>
                <a:pPr>
                  <a:defRPr>
                    <a:solidFill>
                      <a:srgbClr val="254061"/>
                    </a:solidFill>
                  </a:defRPr>
                </a:pPr>
                <a:endParaRPr lang="es-ES"/>
              </a:p>
            </c:txPr>
            <c:dLblPos val="inEnd"/>
            <c:showVal val="1"/>
            <c:extLst>
              <c:ext xmlns:c15="http://schemas.microsoft.com/office/drawing/2012/chart" uri="{CE6537A1-D6FC-4f65-9D91-7224C49458BB}">
                <c15:showLeaderLines val="0"/>
              </c:ext>
            </c:extLst>
          </c:dLbls>
          <c:cat>
            <c:strRef>
              <c:f>'Ind 20'!$AW$38:$AW$52</c:f>
              <c:strCache>
                <c:ptCount val="15"/>
                <c:pt idx="0">
                  <c:v>Portugal </c:v>
                </c:pt>
                <c:pt idx="1">
                  <c:v>España </c:v>
                </c:pt>
                <c:pt idx="2">
                  <c:v>Guatemala</c:v>
                </c:pt>
                <c:pt idx="3">
                  <c:v>El Salvador</c:v>
                </c:pt>
                <c:pt idx="4">
                  <c:v>Uruguay</c:v>
                </c:pt>
                <c:pt idx="5">
                  <c:v>México</c:v>
                </c:pt>
                <c:pt idx="6">
                  <c:v>Chile</c:v>
                </c:pt>
                <c:pt idx="7">
                  <c:v>Ecuador</c:v>
                </c:pt>
                <c:pt idx="8">
                  <c:v>Brasil</c:v>
                </c:pt>
                <c:pt idx="9">
                  <c:v>Paraguay </c:v>
                </c:pt>
                <c:pt idx="10">
                  <c:v>Panamá</c:v>
                </c:pt>
                <c:pt idx="11">
                  <c:v>Argentina</c:v>
                </c:pt>
                <c:pt idx="12">
                  <c:v>Perú </c:v>
                </c:pt>
                <c:pt idx="14">
                  <c:v>Iberoamérica</c:v>
                </c:pt>
              </c:strCache>
            </c:strRef>
          </c:cat>
          <c:val>
            <c:numRef>
              <c:f>'Ind 20'!$AX$38:$AX$52</c:f>
              <c:numCache>
                <c:formatCode>0</c:formatCode>
                <c:ptCount val="15"/>
                <c:pt idx="0">
                  <c:v>2.0311585110832286</c:v>
                </c:pt>
                <c:pt idx="1">
                  <c:v>4</c:v>
                </c:pt>
                <c:pt idx="2">
                  <c:v>5.4735132484831155</c:v>
                </c:pt>
                <c:pt idx="3">
                  <c:v>6.4615553281683962</c:v>
                </c:pt>
                <c:pt idx="4">
                  <c:v>6.9714885213527538</c:v>
                </c:pt>
                <c:pt idx="5">
                  <c:v>6.9810102439644641</c:v>
                </c:pt>
                <c:pt idx="6">
                  <c:v>7.5684724915290751</c:v>
                </c:pt>
                <c:pt idx="7">
                  <c:v>8.5684063908234336</c:v>
                </c:pt>
                <c:pt idx="8">
                  <c:v>10.681873811835546</c:v>
                </c:pt>
                <c:pt idx="9">
                  <c:v>15.873225152129818</c:v>
                </c:pt>
                <c:pt idx="10">
                  <c:v>18.4998353638459</c:v>
                </c:pt>
                <c:pt idx="11">
                  <c:v>22.956954362920616</c:v>
                </c:pt>
                <c:pt idx="14">
                  <c:v>9.6318866572143751</c:v>
                </c:pt>
              </c:numCache>
            </c:numRef>
          </c:val>
        </c:ser>
        <c:gapWidth val="40"/>
        <c:overlap val="60"/>
        <c:axId val="254935040"/>
        <c:axId val="254936576"/>
      </c:barChart>
      <c:scatterChart>
        <c:scatterStyle val="lineMarker"/>
        <c:ser>
          <c:idx val="1"/>
          <c:order val="1"/>
          <c:tx>
            <c:strRef>
              <c:f>'Ind 20'!$AY$36:$AY$37</c:f>
              <c:strCache>
                <c:ptCount val="1"/>
                <c:pt idx="0">
                  <c:v>2015</c:v>
                </c:pt>
              </c:strCache>
            </c:strRef>
          </c:tx>
          <c:spPr>
            <a:ln w="47625">
              <a:noFill/>
            </a:ln>
          </c:spPr>
          <c:marker>
            <c:symbol val="triangle"/>
            <c:size val="5"/>
            <c:spPr>
              <a:noFill/>
              <a:ln w="6350">
                <a:solidFill>
                  <a:srgbClr val="FF0000"/>
                </a:solidFill>
              </a:ln>
            </c:spPr>
          </c:marker>
          <c:dPt>
            <c:idx val="12"/>
            <c:marker>
              <c:symbol val="triangle"/>
              <c:size val="6"/>
            </c:marker>
          </c:dPt>
          <c:dLbls>
            <c:txPr>
              <a:bodyPr/>
              <a:lstStyle/>
              <a:p>
                <a:pPr>
                  <a:defRPr>
                    <a:solidFill>
                      <a:srgbClr val="C00000"/>
                    </a:solidFill>
                  </a:defRPr>
                </a:pPr>
                <a:endParaRPr lang="es-ES"/>
              </a:p>
            </c:txPr>
            <c:dLblPos val="t"/>
            <c:showVal val="1"/>
          </c:dLbls>
          <c:xVal>
            <c:strRef>
              <c:f>'Ind 20'!$AW$38:$AW$52</c:f>
              <c:strCache>
                <c:ptCount val="15"/>
                <c:pt idx="0">
                  <c:v>Portugal </c:v>
                </c:pt>
                <c:pt idx="1">
                  <c:v>España </c:v>
                </c:pt>
                <c:pt idx="2">
                  <c:v>Guatemala</c:v>
                </c:pt>
                <c:pt idx="3">
                  <c:v>El Salvador</c:v>
                </c:pt>
                <c:pt idx="4">
                  <c:v>Uruguay</c:v>
                </c:pt>
                <c:pt idx="5">
                  <c:v>México</c:v>
                </c:pt>
                <c:pt idx="6">
                  <c:v>Chile</c:v>
                </c:pt>
                <c:pt idx="7">
                  <c:v>Ecuador</c:v>
                </c:pt>
                <c:pt idx="8">
                  <c:v>Brasil</c:v>
                </c:pt>
                <c:pt idx="9">
                  <c:v>Paraguay </c:v>
                </c:pt>
                <c:pt idx="10">
                  <c:v>Panamá</c:v>
                </c:pt>
                <c:pt idx="11">
                  <c:v>Argentina</c:v>
                </c:pt>
                <c:pt idx="12">
                  <c:v>Perú </c:v>
                </c:pt>
                <c:pt idx="14">
                  <c:v>Iberoamérica</c:v>
                </c:pt>
              </c:strCache>
            </c:strRef>
          </c:xVal>
          <c:yVal>
            <c:numRef>
              <c:f>'Ind 20'!$AY$38:$AY$52</c:f>
              <c:numCache>
                <c:formatCode>0</c:formatCode>
                <c:ptCount val="15"/>
                <c:pt idx="0">
                  <c:v>2.848901914230598</c:v>
                </c:pt>
                <c:pt idx="1">
                  <c:v>4</c:v>
                </c:pt>
                <c:pt idx="4">
                  <c:v>7.6222074468085106</c:v>
                </c:pt>
                <c:pt idx="5">
                  <c:v>6.6125360893761247</c:v>
                </c:pt>
                <c:pt idx="7">
                  <c:v>7.4999241185100249</c:v>
                </c:pt>
                <c:pt idx="8">
                  <c:v>10.815294340044829</c:v>
                </c:pt>
                <c:pt idx="9">
                  <c:v>14.710315591144607</c:v>
                </c:pt>
                <c:pt idx="11">
                  <c:v>25.403462185555309</c:v>
                </c:pt>
                <c:pt idx="12">
                  <c:v>11.03116740088109</c:v>
                </c:pt>
                <c:pt idx="14">
                  <c:v>10.380485621005134</c:v>
                </c:pt>
              </c:numCache>
            </c:numRef>
          </c:yVal>
        </c:ser>
        <c:axId val="254935040"/>
        <c:axId val="254936576"/>
      </c:scatterChart>
      <c:catAx>
        <c:axId val="254935040"/>
        <c:scaling>
          <c:orientation val="minMax"/>
        </c:scaling>
        <c:axPos val="b"/>
        <c:numFmt formatCode="General" sourceLinked="0"/>
        <c:tickLblPos val="nextTo"/>
        <c:spPr>
          <a:ln>
            <a:solidFill>
              <a:srgbClr val="7F7F7F"/>
            </a:solidFill>
          </a:ln>
        </c:spPr>
        <c:crossAx val="254936576"/>
        <c:crosses val="autoZero"/>
        <c:auto val="1"/>
        <c:lblAlgn val="ctr"/>
        <c:lblOffset val="100"/>
      </c:catAx>
      <c:valAx>
        <c:axId val="254936576"/>
        <c:scaling>
          <c:orientation val="minMax"/>
          <c:max val="30"/>
        </c:scaling>
        <c:axPos val="l"/>
        <c:majorGridlines>
          <c:spPr>
            <a:ln w="3175">
              <a:solidFill>
                <a:srgbClr val="BFBFBF"/>
              </a:solidFill>
              <a:prstDash val="sysDot"/>
            </a:ln>
          </c:spPr>
        </c:majorGridlines>
        <c:numFmt formatCode="0" sourceLinked="1"/>
        <c:tickLblPos val="nextTo"/>
        <c:spPr>
          <a:ln w="6350">
            <a:solidFill>
              <a:srgbClr val="7F7F7F"/>
            </a:solidFill>
            <a:prstDash val="solid"/>
          </a:ln>
        </c:spPr>
        <c:crossAx val="254935040"/>
        <c:crosses val="autoZero"/>
        <c:crossBetween val="between"/>
      </c:valAx>
    </c:plotArea>
    <c:legend>
      <c:legendPos val="t"/>
      <c:layout>
        <c:manualLayout>
          <c:xMode val="edge"/>
          <c:yMode val="edge"/>
          <c:x val="0.28608685185185612"/>
          <c:y val="2.6458333333333341E-2"/>
          <c:w val="0.40901129629629634"/>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22" r="0.75000000000000422"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1817037037037723E-2"/>
          <c:y val="0.14787361111111111"/>
          <c:w val="0.92231259259259268"/>
          <c:h val="0.52442887577674258"/>
        </c:manualLayout>
      </c:layout>
      <c:barChart>
        <c:barDir val="col"/>
        <c:grouping val="clustered"/>
        <c:ser>
          <c:idx val="0"/>
          <c:order val="0"/>
          <c:tx>
            <c:strRef>
              <c:f>'Ind 20'!$BB$36:$BB$37</c:f>
              <c:strCache>
                <c:ptCount val="1"/>
                <c:pt idx="0">
                  <c:v>2013</c:v>
                </c:pt>
              </c:strCache>
            </c:strRef>
          </c:tx>
          <c:spPr>
            <a:noFill/>
            <a:ln w="9525">
              <a:solidFill>
                <a:srgbClr val="254061"/>
              </a:solidFill>
            </a:ln>
          </c:spPr>
          <c:dLbls>
            <c:dLbl>
              <c:idx val="0"/>
              <c:layout>
                <c:manualLayout>
                  <c:x val="9.404222162530498E-3"/>
                  <c:y val="2.2327999334539047E-2"/>
                </c:manualLayout>
              </c:layout>
              <c:dLblPos val="outEnd"/>
              <c:showVal val="1"/>
            </c:dLbl>
            <c:dLbl>
              <c:idx val="1"/>
              <c:layout>
                <c:manualLayout>
                  <c:x val="1.1755277703163156E-2"/>
                  <c:y val="2.3571269964685199E-2"/>
                </c:manualLayout>
              </c:layout>
              <c:dLblPos val="outEnd"/>
              <c:showVal val="1"/>
            </c:dLbl>
            <c:dLbl>
              <c:idx val="2"/>
              <c:layout>
                <c:manualLayout>
                  <c:x val="0"/>
                  <c:y val="6.3809309714972368E-2"/>
                </c:manualLayout>
              </c:layout>
              <c:dLblPos val="outEnd"/>
              <c:showVal val="1"/>
            </c:dLbl>
            <c:dLbl>
              <c:idx val="3"/>
              <c:layout>
                <c:manualLayout>
                  <c:x val="-1.1763333333333344E-2"/>
                  <c:y val="5.7103452394634512E-2"/>
                </c:manualLayout>
              </c:layout>
              <c:dLblPos val="outEnd"/>
              <c:showVal val="1"/>
            </c:dLbl>
            <c:dLbl>
              <c:idx val="5"/>
              <c:layout>
                <c:manualLayout>
                  <c:x val="-2.3510555406326271E-3"/>
                  <c:y val="1.5834943707373126E-2"/>
                </c:manualLayout>
              </c:layout>
              <c:dLblPos val="outEnd"/>
              <c:showVal val="1"/>
            </c:dLbl>
            <c:spPr>
              <a:noFill/>
              <a:ln>
                <a:noFill/>
              </a:ln>
              <a:effectLst/>
            </c:spPr>
            <c:txPr>
              <a:bodyPr/>
              <a:lstStyle/>
              <a:p>
                <a:pPr>
                  <a:defRPr>
                    <a:solidFill>
                      <a:srgbClr val="254061"/>
                    </a:solidFill>
                  </a:defRPr>
                </a:pPr>
                <a:endParaRPr lang="es-ES"/>
              </a:p>
            </c:txPr>
            <c:dLblPos val="inBase"/>
            <c:showVal val="1"/>
            <c:extLst>
              <c:ext xmlns:c15="http://schemas.microsoft.com/office/drawing/2012/chart" uri="{CE6537A1-D6FC-4f65-9D91-7224C49458BB}">
                <c15:showLeaderLines val="0"/>
              </c:ext>
            </c:extLst>
          </c:dLbls>
          <c:cat>
            <c:strRef>
              <c:f>'Ind 20'!$BA$38:$BA$56</c:f>
              <c:strCache>
                <c:ptCount val="19"/>
                <c:pt idx="0">
                  <c:v>Uruguay</c:v>
                </c:pt>
                <c:pt idx="1">
                  <c:v>Portugal </c:v>
                </c:pt>
                <c:pt idx="2">
                  <c:v>Chile</c:v>
                </c:pt>
                <c:pt idx="3">
                  <c:v>España </c:v>
                </c:pt>
                <c:pt idx="4">
                  <c:v>Perú </c:v>
                </c:pt>
                <c:pt idx="5">
                  <c:v>Colombia</c:v>
                </c:pt>
                <c:pt idx="6">
                  <c:v>México</c:v>
                </c:pt>
                <c:pt idx="7">
                  <c:v>Ecuador</c:v>
                </c:pt>
                <c:pt idx="8">
                  <c:v>El Salvador</c:v>
                </c:pt>
                <c:pt idx="9">
                  <c:v>R. Dominicana</c:v>
                </c:pt>
                <c:pt idx="10">
                  <c:v>Argentina</c:v>
                </c:pt>
                <c:pt idx="11">
                  <c:v>Panamá</c:v>
                </c:pt>
                <c:pt idx="12">
                  <c:v>Brasil</c:v>
                </c:pt>
                <c:pt idx="13">
                  <c:v>Paraguay </c:v>
                </c:pt>
                <c:pt idx="14">
                  <c:v>Guatemala</c:v>
                </c:pt>
                <c:pt idx="15">
                  <c:v>Honduras</c:v>
                </c:pt>
                <c:pt idx="16">
                  <c:v>Cuba</c:v>
                </c:pt>
                <c:pt idx="18">
                  <c:v>Iberoamérica</c:v>
                </c:pt>
              </c:strCache>
            </c:strRef>
          </c:cat>
          <c:val>
            <c:numRef>
              <c:f>'Ind 20'!$BB$38:$BB$56</c:f>
              <c:numCache>
                <c:formatCode>0</c:formatCode>
                <c:ptCount val="19"/>
                <c:pt idx="0">
                  <c:v>1.0371164500319625</c:v>
                </c:pt>
                <c:pt idx="1">
                  <c:v>2.4638188998275767</c:v>
                </c:pt>
                <c:pt idx="2">
                  <c:v>2.8692097369329193</c:v>
                </c:pt>
                <c:pt idx="3">
                  <c:v>3</c:v>
                </c:pt>
                <c:pt idx="4">
                  <c:v>7.3508630646060933</c:v>
                </c:pt>
                <c:pt idx="5">
                  <c:v>9.1988642174157587</c:v>
                </c:pt>
                <c:pt idx="6">
                  <c:v>9.5222433128067365</c:v>
                </c:pt>
                <c:pt idx="7">
                  <c:v>11.452036903705441</c:v>
                </c:pt>
                <c:pt idx="8">
                  <c:v>13.70102036796281</c:v>
                </c:pt>
                <c:pt idx="9">
                  <c:v>15.631558118498416</c:v>
                </c:pt>
                <c:pt idx="10">
                  <c:v>18.008775718755597</c:v>
                </c:pt>
                <c:pt idx="11">
                  <c:v>20.137418053454361</c:v>
                </c:pt>
                <c:pt idx="12">
                  <c:v>20.150843399264438</c:v>
                </c:pt>
                <c:pt idx="13">
                  <c:v>20.66434403153152</c:v>
                </c:pt>
                <c:pt idx="14">
                  <c:v>22.389984122783805</c:v>
                </c:pt>
                <c:pt idx="15">
                  <c:v>26.741600790513836</c:v>
                </c:pt>
                <c:pt idx="16">
                  <c:v>29.284161490683228</c:v>
                </c:pt>
                <c:pt idx="18">
                  <c:v>13.741403451692619</c:v>
                </c:pt>
              </c:numCache>
            </c:numRef>
          </c:val>
        </c:ser>
        <c:gapWidth val="40"/>
        <c:overlap val="60"/>
        <c:axId val="254995072"/>
        <c:axId val="248848768"/>
      </c:barChart>
      <c:scatterChart>
        <c:scatterStyle val="lineMarker"/>
        <c:ser>
          <c:idx val="1"/>
          <c:order val="1"/>
          <c:tx>
            <c:strRef>
              <c:f>'Ind 20'!$BC$36:$BC$37</c:f>
              <c:strCache>
                <c:ptCount val="1"/>
                <c:pt idx="0">
                  <c:v>2015</c:v>
                </c:pt>
              </c:strCache>
            </c:strRef>
          </c:tx>
          <c:spPr>
            <a:ln w="47625">
              <a:noFill/>
            </a:ln>
          </c:spPr>
          <c:marker>
            <c:symbol val="triangle"/>
            <c:size val="5"/>
            <c:spPr>
              <a:noFill/>
              <a:ln w="6350">
                <a:solidFill>
                  <a:srgbClr val="FF0000"/>
                </a:solidFill>
              </a:ln>
            </c:spPr>
          </c:marker>
          <c:dPt>
            <c:idx val="18"/>
            <c:marker>
              <c:symbol val="triangle"/>
              <c:size val="6"/>
            </c:marker>
          </c:dPt>
          <c:dLbls>
            <c:dLbl>
              <c:idx val="15"/>
              <c:layout>
                <c:manualLayout>
                  <c:x val="-2.9764363144409053E-2"/>
                  <c:y val="-2.5002560786893821E-2"/>
                </c:manualLayout>
              </c:layout>
              <c:dLblPos val="r"/>
              <c:showVal val="1"/>
            </c:dLbl>
            <c:dLbl>
              <c:idx val="16"/>
              <c:layout>
                <c:manualLayout>
                  <c:x val="-2.7438148148148173E-2"/>
                  <c:y val="-3.0481239416236355E-2"/>
                </c:manualLayout>
              </c:layout>
              <c:dLblPos val="r"/>
              <c:showVal val="1"/>
            </c:dLbl>
            <c:dLbl>
              <c:idx val="18"/>
              <c:layout>
                <c:manualLayout>
                  <c:x val="-2.8587469487990992E-2"/>
                  <c:y val="-3.199712373186276E-2"/>
                </c:manualLayout>
              </c:layout>
              <c:dLblPos val="r"/>
              <c:showVal val="1"/>
            </c:dLbl>
            <c:txPr>
              <a:bodyPr/>
              <a:lstStyle/>
              <a:p>
                <a:pPr>
                  <a:defRPr>
                    <a:solidFill>
                      <a:srgbClr val="C00000"/>
                    </a:solidFill>
                  </a:defRPr>
                </a:pPr>
                <a:endParaRPr lang="es-ES"/>
              </a:p>
            </c:txPr>
            <c:dLblPos val="t"/>
            <c:showVal val="1"/>
          </c:dLbls>
          <c:xVal>
            <c:strRef>
              <c:f>'Ind 20'!$BA$38:$BA$56</c:f>
              <c:strCache>
                <c:ptCount val="19"/>
                <c:pt idx="0">
                  <c:v>Uruguay</c:v>
                </c:pt>
                <c:pt idx="1">
                  <c:v>Portugal </c:v>
                </c:pt>
                <c:pt idx="2">
                  <c:v>Chile</c:v>
                </c:pt>
                <c:pt idx="3">
                  <c:v>España </c:v>
                </c:pt>
                <c:pt idx="4">
                  <c:v>Perú </c:v>
                </c:pt>
                <c:pt idx="5">
                  <c:v>Colombia</c:v>
                </c:pt>
                <c:pt idx="6">
                  <c:v>México</c:v>
                </c:pt>
                <c:pt idx="7">
                  <c:v>Ecuador</c:v>
                </c:pt>
                <c:pt idx="8">
                  <c:v>El Salvador</c:v>
                </c:pt>
                <c:pt idx="9">
                  <c:v>R. Dominicana</c:v>
                </c:pt>
                <c:pt idx="10">
                  <c:v>Argentina</c:v>
                </c:pt>
                <c:pt idx="11">
                  <c:v>Panamá</c:v>
                </c:pt>
                <c:pt idx="12">
                  <c:v>Brasil</c:v>
                </c:pt>
                <c:pt idx="13">
                  <c:v>Paraguay </c:v>
                </c:pt>
                <c:pt idx="14">
                  <c:v>Guatemala</c:v>
                </c:pt>
                <c:pt idx="15">
                  <c:v>Honduras</c:v>
                </c:pt>
                <c:pt idx="16">
                  <c:v>Cuba</c:v>
                </c:pt>
                <c:pt idx="18">
                  <c:v>Iberoamérica</c:v>
                </c:pt>
              </c:strCache>
            </c:strRef>
          </c:xVal>
          <c:yVal>
            <c:numRef>
              <c:f>'Ind 20'!$BC$38:$BC$56</c:f>
              <c:numCache>
                <c:formatCode>0</c:formatCode>
                <c:ptCount val="19"/>
                <c:pt idx="0">
                  <c:v>1</c:v>
                </c:pt>
                <c:pt idx="1">
                  <c:v>2.445267742430731</c:v>
                </c:pt>
                <c:pt idx="3">
                  <c:v>3</c:v>
                </c:pt>
                <c:pt idx="4">
                  <c:v>6.5994780055462572</c:v>
                </c:pt>
                <c:pt idx="5">
                  <c:v>2.955002638788216</c:v>
                </c:pt>
                <c:pt idx="6">
                  <c:v>9.0017210886605294</c:v>
                </c:pt>
                <c:pt idx="7">
                  <c:v>10.221604426742228</c:v>
                </c:pt>
                <c:pt idx="12">
                  <c:v>18.638594625363254</c:v>
                </c:pt>
                <c:pt idx="13">
                  <c:v>14.955196737573019</c:v>
                </c:pt>
                <c:pt idx="16">
                  <c:v>25.41078066914498</c:v>
                </c:pt>
                <c:pt idx="18">
                  <c:v>9.4227645934249225</c:v>
                </c:pt>
              </c:numCache>
            </c:numRef>
          </c:yVal>
        </c:ser>
        <c:axId val="254995072"/>
        <c:axId val="248848768"/>
      </c:scatterChart>
      <c:catAx>
        <c:axId val="254995072"/>
        <c:scaling>
          <c:orientation val="minMax"/>
        </c:scaling>
        <c:axPos val="b"/>
        <c:numFmt formatCode="General" sourceLinked="0"/>
        <c:tickLblPos val="nextTo"/>
        <c:spPr>
          <a:ln w="6350">
            <a:solidFill>
              <a:srgbClr val="7F7F7F"/>
            </a:solidFill>
          </a:ln>
        </c:spPr>
        <c:crossAx val="248848768"/>
        <c:crosses val="autoZero"/>
        <c:auto val="1"/>
        <c:lblAlgn val="ctr"/>
        <c:lblOffset val="100"/>
      </c:catAx>
      <c:valAx>
        <c:axId val="248848768"/>
        <c:scaling>
          <c:orientation val="minMax"/>
          <c:max val="40"/>
        </c:scaling>
        <c:axPos val="l"/>
        <c:majorGridlines>
          <c:spPr>
            <a:ln w="3175">
              <a:solidFill>
                <a:srgbClr val="BFBFBF"/>
              </a:solidFill>
              <a:prstDash val="sysDot"/>
            </a:ln>
          </c:spPr>
        </c:majorGridlines>
        <c:numFmt formatCode="0" sourceLinked="1"/>
        <c:tickLblPos val="nextTo"/>
        <c:spPr>
          <a:ln w="6350">
            <a:solidFill>
              <a:srgbClr val="7F7F7F"/>
            </a:solidFill>
          </a:ln>
        </c:spPr>
        <c:txPr>
          <a:bodyPr/>
          <a:lstStyle/>
          <a:p>
            <a:pPr>
              <a:defRPr sz="800"/>
            </a:pPr>
            <a:endParaRPr lang="es-ES"/>
          </a:p>
        </c:txPr>
        <c:crossAx val="254995072"/>
        <c:crosses val="autoZero"/>
        <c:crossBetween val="between"/>
      </c:valAx>
    </c:plotArea>
    <c:legend>
      <c:legendPos val="t"/>
      <c:layout>
        <c:manualLayout>
          <c:xMode val="edge"/>
          <c:yMode val="edge"/>
          <c:x val="0.30254981481481724"/>
          <c:y val="2.6458333333333341E-2"/>
          <c:w val="0.41841870370370715"/>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22" r="0.75000000000000422"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1817037037037723E-2"/>
          <c:y val="0.14787361111111111"/>
          <c:w val="0.92231259259259268"/>
          <c:h val="0.5246031249999995"/>
        </c:manualLayout>
      </c:layout>
      <c:barChart>
        <c:barDir val="col"/>
        <c:grouping val="clustered"/>
        <c:ser>
          <c:idx val="0"/>
          <c:order val="0"/>
          <c:tx>
            <c:strRef>
              <c:f>'Ind 20'!$BF$36:$BF$37</c:f>
              <c:strCache>
                <c:ptCount val="1"/>
                <c:pt idx="0">
                  <c:v>2013</c:v>
                </c:pt>
              </c:strCache>
            </c:strRef>
          </c:tx>
          <c:spPr>
            <a:noFill/>
            <a:ln w="9525">
              <a:solidFill>
                <a:srgbClr val="1F497D">
                  <a:lumMod val="50000"/>
                </a:srgbClr>
              </a:solidFill>
            </a:ln>
          </c:spPr>
          <c:dLbls>
            <c:dLbl>
              <c:idx val="0"/>
              <c:layout>
                <c:manualLayout>
                  <c:x val="0"/>
                  <c:y val="1.9204513888889014E-2"/>
                </c:manualLayout>
              </c:layout>
              <c:dLblPos val="outEnd"/>
              <c:showVal val="1"/>
            </c:dLbl>
            <c:dLbl>
              <c:idx val="2"/>
              <c:layout>
                <c:manualLayout>
                  <c:x val="-2.1558392930914557E-17"/>
                  <c:y val="7.8346874999999996E-2"/>
                </c:manualLayout>
              </c:layout>
              <c:dLblPos val="outEnd"/>
              <c:showVal val="1"/>
            </c:dLbl>
            <c:spPr>
              <a:noFill/>
              <a:ln>
                <a:noFill/>
              </a:ln>
              <a:effectLst/>
            </c:spPr>
            <c:txPr>
              <a:bodyPr/>
              <a:lstStyle/>
              <a:p>
                <a:pPr>
                  <a:defRPr>
                    <a:solidFill>
                      <a:srgbClr val="254061"/>
                    </a:solidFill>
                  </a:defRPr>
                </a:pPr>
                <a:endParaRPr lang="es-ES"/>
              </a:p>
            </c:txPr>
            <c:dLblPos val="inBase"/>
            <c:showVal val="1"/>
            <c:extLst>
              <c:ext xmlns:c15="http://schemas.microsoft.com/office/drawing/2012/chart" uri="{CE6537A1-D6FC-4f65-9D91-7224C49458BB}">
                <c15:showLeaderLines val="0"/>
              </c:ext>
            </c:extLst>
          </c:dLbls>
          <c:cat>
            <c:strRef>
              <c:f>'Ind 20'!$BE$38:$BE$51</c:f>
              <c:strCache>
                <c:ptCount val="14"/>
                <c:pt idx="0">
                  <c:v>Chile</c:v>
                </c:pt>
                <c:pt idx="1">
                  <c:v>El Salvador</c:v>
                </c:pt>
                <c:pt idx="2">
                  <c:v>México</c:v>
                </c:pt>
                <c:pt idx="3">
                  <c:v>Ecuador</c:v>
                </c:pt>
                <c:pt idx="4">
                  <c:v>España </c:v>
                </c:pt>
                <c:pt idx="5">
                  <c:v>Panamá</c:v>
                </c:pt>
                <c:pt idx="6">
                  <c:v>Guatemala</c:v>
                </c:pt>
                <c:pt idx="7">
                  <c:v>Portugal </c:v>
                </c:pt>
                <c:pt idx="8">
                  <c:v>Paraguay </c:v>
                </c:pt>
                <c:pt idx="9">
                  <c:v>Argentina</c:v>
                </c:pt>
                <c:pt idx="10">
                  <c:v>Brasil</c:v>
                </c:pt>
                <c:pt idx="11">
                  <c:v>Perú </c:v>
                </c:pt>
                <c:pt idx="13">
                  <c:v>Iberoamérica</c:v>
                </c:pt>
              </c:strCache>
            </c:strRef>
          </c:cat>
          <c:val>
            <c:numRef>
              <c:f>'Ind 20'!$BF$38:$BF$51</c:f>
              <c:numCache>
                <c:formatCode>0</c:formatCode>
                <c:ptCount val="14"/>
                <c:pt idx="0">
                  <c:v>2.4276185041616656</c:v>
                </c:pt>
                <c:pt idx="1">
                  <c:v>3.4600057339449539</c:v>
                </c:pt>
                <c:pt idx="2">
                  <c:v>3.4619316432310376</c:v>
                </c:pt>
                <c:pt idx="3">
                  <c:v>3.6546637190715074</c:v>
                </c:pt>
                <c:pt idx="4">
                  <c:v>4</c:v>
                </c:pt>
                <c:pt idx="5">
                  <c:v>4.2828192519743702</c:v>
                </c:pt>
                <c:pt idx="6">
                  <c:v>4.597802387582842</c:v>
                </c:pt>
                <c:pt idx="7">
                  <c:v>5.1544249775381852</c:v>
                </c:pt>
                <c:pt idx="8">
                  <c:v>7.3102145045965239</c:v>
                </c:pt>
                <c:pt idx="9">
                  <c:v>7.9397325692454634</c:v>
                </c:pt>
                <c:pt idx="10">
                  <c:v>8.1707058691504884</c:v>
                </c:pt>
                <c:pt idx="13">
                  <c:v>4.9509017418633681</c:v>
                </c:pt>
              </c:numCache>
            </c:numRef>
          </c:val>
        </c:ser>
        <c:gapWidth val="40"/>
        <c:overlap val="60"/>
        <c:axId val="248886400"/>
        <c:axId val="248887936"/>
      </c:barChart>
      <c:scatterChart>
        <c:scatterStyle val="lineMarker"/>
        <c:ser>
          <c:idx val="1"/>
          <c:order val="1"/>
          <c:tx>
            <c:strRef>
              <c:f>'Ind 20'!$BG$36:$BG$37</c:f>
              <c:strCache>
                <c:ptCount val="1"/>
                <c:pt idx="0">
                  <c:v>2015</c:v>
                </c:pt>
              </c:strCache>
            </c:strRef>
          </c:tx>
          <c:spPr>
            <a:ln w="47625">
              <a:noFill/>
            </a:ln>
          </c:spPr>
          <c:marker>
            <c:symbol val="triangle"/>
            <c:size val="6"/>
            <c:spPr>
              <a:noFill/>
              <a:ln w="6350">
                <a:solidFill>
                  <a:srgbClr val="FF0000"/>
                </a:solidFill>
              </a:ln>
            </c:spPr>
          </c:marker>
          <c:dLbls>
            <c:txPr>
              <a:bodyPr/>
              <a:lstStyle/>
              <a:p>
                <a:pPr>
                  <a:defRPr>
                    <a:solidFill>
                      <a:srgbClr val="C00000"/>
                    </a:solidFill>
                  </a:defRPr>
                </a:pPr>
                <a:endParaRPr lang="es-ES"/>
              </a:p>
            </c:txPr>
            <c:dLblPos val="t"/>
            <c:showVal val="1"/>
          </c:dLbls>
          <c:xVal>
            <c:strRef>
              <c:f>'Ind 20'!$BE$38:$BE$51</c:f>
              <c:strCache>
                <c:ptCount val="14"/>
                <c:pt idx="0">
                  <c:v>Chile</c:v>
                </c:pt>
                <c:pt idx="1">
                  <c:v>El Salvador</c:v>
                </c:pt>
                <c:pt idx="2">
                  <c:v>México</c:v>
                </c:pt>
                <c:pt idx="3">
                  <c:v>Ecuador</c:v>
                </c:pt>
                <c:pt idx="4">
                  <c:v>España </c:v>
                </c:pt>
                <c:pt idx="5">
                  <c:v>Panamá</c:v>
                </c:pt>
                <c:pt idx="6">
                  <c:v>Guatemala</c:v>
                </c:pt>
                <c:pt idx="7">
                  <c:v>Portugal </c:v>
                </c:pt>
                <c:pt idx="8">
                  <c:v>Paraguay </c:v>
                </c:pt>
                <c:pt idx="9">
                  <c:v>Argentina</c:v>
                </c:pt>
                <c:pt idx="10">
                  <c:v>Brasil</c:v>
                </c:pt>
                <c:pt idx="11">
                  <c:v>Perú </c:v>
                </c:pt>
                <c:pt idx="13">
                  <c:v>Iberoamérica</c:v>
                </c:pt>
              </c:strCache>
            </c:strRef>
          </c:xVal>
          <c:yVal>
            <c:numRef>
              <c:f>'Ind 20'!$BG$38:$BG$51</c:f>
              <c:numCache>
                <c:formatCode>0</c:formatCode>
                <c:ptCount val="14"/>
                <c:pt idx="2">
                  <c:v>3.7114646652203089</c:v>
                </c:pt>
                <c:pt idx="4">
                  <c:v>4</c:v>
                </c:pt>
                <c:pt idx="7">
                  <c:v>5.0554569653948533</c:v>
                </c:pt>
                <c:pt idx="8">
                  <c:v>6.4034571184347993</c:v>
                </c:pt>
                <c:pt idx="10">
                  <c:v>7.8129082854659915</c:v>
                </c:pt>
                <c:pt idx="11">
                  <c:v>8.2766691019084941</c:v>
                </c:pt>
                <c:pt idx="13">
                  <c:v>5.8766593560707401</c:v>
                </c:pt>
              </c:numCache>
            </c:numRef>
          </c:yVal>
        </c:ser>
        <c:axId val="248886400"/>
        <c:axId val="248887936"/>
      </c:scatterChart>
      <c:catAx>
        <c:axId val="248886400"/>
        <c:scaling>
          <c:orientation val="minMax"/>
        </c:scaling>
        <c:axPos val="b"/>
        <c:numFmt formatCode="General" sourceLinked="0"/>
        <c:tickLblPos val="nextTo"/>
        <c:crossAx val="248887936"/>
        <c:crosses val="autoZero"/>
        <c:auto val="1"/>
        <c:lblAlgn val="ctr"/>
        <c:lblOffset val="100"/>
      </c:catAx>
      <c:valAx>
        <c:axId val="248887936"/>
        <c:scaling>
          <c:orientation val="minMax"/>
          <c:max val="30"/>
        </c:scaling>
        <c:axPos val="l"/>
        <c:majorGridlines>
          <c:spPr>
            <a:ln w="3175">
              <a:solidFill>
                <a:srgbClr val="BFBFBF"/>
              </a:solidFill>
              <a:prstDash val="sysDot"/>
            </a:ln>
          </c:spPr>
        </c:majorGridlines>
        <c:numFmt formatCode="0" sourceLinked="1"/>
        <c:tickLblPos val="nextTo"/>
        <c:crossAx val="248886400"/>
        <c:crosses val="autoZero"/>
        <c:crossBetween val="between"/>
      </c:valAx>
    </c:plotArea>
    <c:legend>
      <c:legendPos val="t"/>
      <c:layout>
        <c:manualLayout>
          <c:xMode val="edge"/>
          <c:yMode val="edge"/>
          <c:x val="0.33259648148148396"/>
          <c:y val="2.6458333333333341E-2"/>
          <c:w val="0.28071425925926174"/>
          <c:h val="6.7735416666666784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22" r="0.75000000000000422"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1817037037037723E-2"/>
          <c:y val="0.14787361111111111"/>
          <c:w val="0.92231259259259268"/>
          <c:h val="0.56429062500000005"/>
        </c:manualLayout>
      </c:layout>
      <c:barChart>
        <c:barDir val="col"/>
        <c:grouping val="clustered"/>
        <c:ser>
          <c:idx val="0"/>
          <c:order val="0"/>
          <c:tx>
            <c:strRef>
              <c:f>'Ind 20'!$BJ$36:$BJ$37</c:f>
              <c:strCache>
                <c:ptCount val="1"/>
                <c:pt idx="0">
                  <c:v>2013</c:v>
                </c:pt>
              </c:strCache>
            </c:strRef>
          </c:tx>
          <c:spPr>
            <a:noFill/>
            <a:ln w="9525">
              <a:solidFill>
                <a:srgbClr val="1F497D">
                  <a:lumMod val="50000"/>
                </a:srgbClr>
              </a:solidFill>
            </a:ln>
          </c:spPr>
          <c:dLbls>
            <c:dLbl>
              <c:idx val="0"/>
              <c:layout>
                <c:manualLayout>
                  <c:x val="0"/>
                  <c:y val="5.6774656430244284E-2"/>
                </c:manualLayout>
              </c:layout>
              <c:dLblPos val="outEnd"/>
              <c:showVal val="1"/>
            </c:dLbl>
            <c:dLbl>
              <c:idx val="1"/>
              <c:layout>
                <c:manualLayout>
                  <c:x val="0"/>
                  <c:y val="7.2425894516924383E-2"/>
                </c:manualLayout>
              </c:layout>
              <c:dLblPos val="outEnd"/>
              <c:showVal val="1"/>
            </c:dLbl>
            <c:dLbl>
              <c:idx val="2"/>
              <c:layout>
                <c:manualLayout>
                  <c:x val="0"/>
                  <c:y val="7.8718121163447716E-2"/>
                </c:manualLayout>
              </c:layout>
              <c:dLblPos val="outEnd"/>
              <c:showVal val="1"/>
            </c:dLbl>
            <c:dLbl>
              <c:idx val="3"/>
              <c:layout>
                <c:manualLayout>
                  <c:x val="-1.1803232859010663E-2"/>
                  <c:y val="7.3054204552474772E-2"/>
                </c:manualLayout>
              </c:layout>
              <c:dLblPos val="outEnd"/>
              <c:showVal val="1"/>
            </c:dLbl>
            <c:dLbl>
              <c:idx val="4"/>
              <c:layout>
                <c:manualLayout>
                  <c:x val="-1.1803232859010663E-2"/>
                  <c:y val="6.4582549408335535E-2"/>
                </c:manualLayout>
              </c:layout>
              <c:dLblPos val="outEnd"/>
              <c:showVal val="1"/>
            </c:dLbl>
            <c:dLbl>
              <c:idx val="8"/>
              <c:layout>
                <c:manualLayout>
                  <c:x val="-9.4425862872085462E-3"/>
                  <c:y val="0.15047744542477981"/>
                </c:manualLayout>
              </c:layout>
              <c:dLblPos val="outEnd"/>
              <c:showVal val="1"/>
            </c:dLbl>
            <c:dLbl>
              <c:idx val="12"/>
              <c:delete val="1"/>
            </c:dLbl>
            <c:spPr>
              <a:noFill/>
              <a:ln>
                <a:noFill/>
              </a:ln>
              <a:effectLst/>
            </c:spPr>
            <c:txPr>
              <a:bodyPr/>
              <a:lstStyle/>
              <a:p>
                <a:pPr>
                  <a:defRPr>
                    <a:solidFill>
                      <a:srgbClr val="254061"/>
                    </a:solidFill>
                  </a:defRPr>
                </a:pPr>
                <a:endParaRPr lang="es-ES"/>
              </a:p>
            </c:txPr>
            <c:dLblPos val="inBase"/>
            <c:showVal val="1"/>
            <c:extLst>
              <c:ext xmlns:c15="http://schemas.microsoft.com/office/drawing/2012/chart" uri="{CE6537A1-D6FC-4f65-9D91-7224C49458BB}">
                <c15:showLeaderLines val="0"/>
              </c:ext>
            </c:extLst>
          </c:dLbls>
          <c:cat>
            <c:strRef>
              <c:f>'Ind 20'!$BI$38:$BI$52</c:f>
              <c:strCache>
                <c:ptCount val="15"/>
                <c:pt idx="0">
                  <c:v>Honduras</c:v>
                </c:pt>
                <c:pt idx="1">
                  <c:v>El Salvador</c:v>
                </c:pt>
                <c:pt idx="2">
                  <c:v>España </c:v>
                </c:pt>
                <c:pt idx="3">
                  <c:v>Portugal </c:v>
                </c:pt>
                <c:pt idx="4">
                  <c:v>Colombia</c:v>
                </c:pt>
                <c:pt idx="5">
                  <c:v>Panamá</c:v>
                </c:pt>
                <c:pt idx="6">
                  <c:v>México</c:v>
                </c:pt>
                <c:pt idx="7">
                  <c:v>Brasil</c:v>
                </c:pt>
                <c:pt idx="8">
                  <c:v>Argentina</c:v>
                </c:pt>
                <c:pt idx="9">
                  <c:v>Chile</c:v>
                </c:pt>
                <c:pt idx="10">
                  <c:v>Ecuador</c:v>
                </c:pt>
                <c:pt idx="11">
                  <c:v>Paraguay </c:v>
                </c:pt>
                <c:pt idx="12">
                  <c:v>Cuba</c:v>
                </c:pt>
                <c:pt idx="14">
                  <c:v>Iberoamérica</c:v>
                </c:pt>
              </c:strCache>
            </c:strRef>
          </c:cat>
          <c:val>
            <c:numRef>
              <c:f>'Ind 20'!$BJ$38:$BJ$52</c:f>
              <c:numCache>
                <c:formatCode>0</c:formatCode>
                <c:ptCount val="15"/>
                <c:pt idx="0">
                  <c:v>2.070392156862745</c:v>
                </c:pt>
                <c:pt idx="1">
                  <c:v>2.9024676638485438</c:v>
                </c:pt>
                <c:pt idx="2">
                  <c:v>3</c:v>
                </c:pt>
                <c:pt idx="3">
                  <c:v>3.4098671726755216</c:v>
                </c:pt>
                <c:pt idx="4">
                  <c:v>3.4334771360346985</c:v>
                </c:pt>
                <c:pt idx="5">
                  <c:v>4.0744274809160306</c:v>
                </c:pt>
                <c:pt idx="6">
                  <c:v>4.7580569924017038</c:v>
                </c:pt>
                <c:pt idx="7">
                  <c:v>5.119999319278322</c:v>
                </c:pt>
                <c:pt idx="8">
                  <c:v>8</c:v>
                </c:pt>
                <c:pt idx="9">
                  <c:v>9.2638341999999998</c:v>
                </c:pt>
                <c:pt idx="10">
                  <c:v>13.218327006152638</c:v>
                </c:pt>
                <c:pt idx="11">
                  <c:v>19</c:v>
                </c:pt>
                <c:pt idx="14">
                  <c:v>6.5046736660008939</c:v>
                </c:pt>
              </c:numCache>
            </c:numRef>
          </c:val>
        </c:ser>
        <c:gapWidth val="40"/>
        <c:overlap val="60"/>
        <c:axId val="254517248"/>
        <c:axId val="254518784"/>
      </c:barChart>
      <c:scatterChart>
        <c:scatterStyle val="lineMarker"/>
        <c:ser>
          <c:idx val="1"/>
          <c:order val="1"/>
          <c:tx>
            <c:strRef>
              <c:f>'Ind 20'!$BK$36:$BK$37</c:f>
              <c:strCache>
                <c:ptCount val="1"/>
                <c:pt idx="0">
                  <c:v>2015</c:v>
                </c:pt>
              </c:strCache>
            </c:strRef>
          </c:tx>
          <c:spPr>
            <a:ln w="47625">
              <a:noFill/>
            </a:ln>
          </c:spPr>
          <c:marker>
            <c:symbol val="triangle"/>
            <c:size val="6"/>
            <c:spPr>
              <a:noFill/>
              <a:ln w="6350">
                <a:solidFill>
                  <a:srgbClr val="FF0000"/>
                </a:solidFill>
              </a:ln>
            </c:spPr>
          </c:marker>
          <c:dLbls>
            <c:dLbl>
              <c:idx val="3"/>
              <c:layout>
                <c:manualLayout>
                  <c:x val="-2.3795317443765528E-2"/>
                  <c:y val="-4.5592492853412193E-2"/>
                </c:manualLayout>
              </c:layout>
              <c:dLblPos val="r"/>
              <c:showVal val="1"/>
            </c:dLbl>
            <c:dLbl>
              <c:idx val="4"/>
              <c:layout>
                <c:manualLayout>
                  <c:x val="-2.1434670871963407E-2"/>
                  <c:y val="-2.3303282095059549E-2"/>
                </c:manualLayout>
              </c:layout>
              <c:dLblPos val="r"/>
              <c:showVal val="1"/>
            </c:dLbl>
            <c:txPr>
              <a:bodyPr/>
              <a:lstStyle/>
              <a:p>
                <a:pPr>
                  <a:defRPr>
                    <a:solidFill>
                      <a:srgbClr val="C00000"/>
                    </a:solidFill>
                  </a:defRPr>
                </a:pPr>
                <a:endParaRPr lang="es-ES"/>
              </a:p>
            </c:txPr>
            <c:dLblPos val="t"/>
            <c:showVal val="1"/>
          </c:dLbls>
          <c:xVal>
            <c:strRef>
              <c:f>'Ind 20'!$BI$38:$BI$52</c:f>
              <c:strCache>
                <c:ptCount val="15"/>
                <c:pt idx="0">
                  <c:v>Honduras</c:v>
                </c:pt>
                <c:pt idx="1">
                  <c:v>El Salvador</c:v>
                </c:pt>
                <c:pt idx="2">
                  <c:v>España </c:v>
                </c:pt>
                <c:pt idx="3">
                  <c:v>Portugal </c:v>
                </c:pt>
                <c:pt idx="4">
                  <c:v>Colombia</c:v>
                </c:pt>
                <c:pt idx="5">
                  <c:v>Panamá</c:v>
                </c:pt>
                <c:pt idx="6">
                  <c:v>México</c:v>
                </c:pt>
                <c:pt idx="7">
                  <c:v>Brasil</c:v>
                </c:pt>
                <c:pt idx="8">
                  <c:v>Argentina</c:v>
                </c:pt>
                <c:pt idx="9">
                  <c:v>Chile</c:v>
                </c:pt>
                <c:pt idx="10">
                  <c:v>Ecuador</c:v>
                </c:pt>
                <c:pt idx="11">
                  <c:v>Paraguay </c:v>
                </c:pt>
                <c:pt idx="12">
                  <c:v>Cuba</c:v>
                </c:pt>
                <c:pt idx="14">
                  <c:v>Iberoamérica</c:v>
                </c:pt>
              </c:strCache>
            </c:strRef>
          </c:xVal>
          <c:yVal>
            <c:numRef>
              <c:f>'Ind 20'!$BK$38:$BK$52</c:f>
              <c:numCache>
                <c:formatCode>0</c:formatCode>
                <c:ptCount val="15"/>
                <c:pt idx="2">
                  <c:v>3</c:v>
                </c:pt>
                <c:pt idx="3">
                  <c:v>2.4363912927295526</c:v>
                </c:pt>
                <c:pt idx="4">
                  <c:v>0.97718269392903523</c:v>
                </c:pt>
                <c:pt idx="6">
                  <c:v>9.0832788897698027</c:v>
                </c:pt>
                <c:pt idx="7">
                  <c:v>18.873534178055099</c:v>
                </c:pt>
                <c:pt idx="8">
                  <c:v>1.6808782040034147</c:v>
                </c:pt>
                <c:pt idx="10">
                  <c:v>11.176417352130805</c:v>
                </c:pt>
                <c:pt idx="11">
                  <c:v>14.309941906522313</c:v>
                </c:pt>
                <c:pt idx="12">
                  <c:v>20</c:v>
                </c:pt>
                <c:pt idx="14">
                  <c:v>8.820515650551183</c:v>
                </c:pt>
              </c:numCache>
            </c:numRef>
          </c:yVal>
        </c:ser>
        <c:axId val="254517248"/>
        <c:axId val="254518784"/>
      </c:scatterChart>
      <c:catAx>
        <c:axId val="254517248"/>
        <c:scaling>
          <c:orientation val="minMax"/>
        </c:scaling>
        <c:axPos val="b"/>
        <c:numFmt formatCode="General" sourceLinked="0"/>
        <c:tickLblPos val="nextTo"/>
        <c:crossAx val="254518784"/>
        <c:crosses val="autoZero"/>
        <c:auto val="1"/>
        <c:lblAlgn val="ctr"/>
        <c:lblOffset val="100"/>
      </c:catAx>
      <c:valAx>
        <c:axId val="254518784"/>
        <c:scaling>
          <c:orientation val="minMax"/>
          <c:max val="30"/>
        </c:scaling>
        <c:axPos val="l"/>
        <c:majorGridlines>
          <c:spPr>
            <a:ln w="3175">
              <a:solidFill>
                <a:srgbClr val="BFBFBF"/>
              </a:solidFill>
              <a:prstDash val="sysDot"/>
            </a:ln>
          </c:spPr>
        </c:majorGridlines>
        <c:numFmt formatCode="0" sourceLinked="1"/>
        <c:tickLblPos val="nextTo"/>
        <c:crossAx val="254517248"/>
        <c:crosses val="autoZero"/>
        <c:crossBetween val="between"/>
      </c:valAx>
      <c:spPr>
        <a:ln>
          <a:noFill/>
        </a:ln>
      </c:spPr>
    </c:plotArea>
    <c:legend>
      <c:legendPos val="t"/>
      <c:layout>
        <c:manualLayout>
          <c:xMode val="edge"/>
          <c:yMode val="edge"/>
          <c:x val="0.32136462962963397"/>
          <c:y val="2.6458333333333341E-2"/>
          <c:w val="0.38784462962963406"/>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22" r="0.750000000000004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style val="18"/>
  <c:chart>
    <c:plotArea>
      <c:layout>
        <c:manualLayout>
          <c:layoutTarget val="inner"/>
          <c:xMode val="edge"/>
          <c:yMode val="edge"/>
          <c:x val="4.7539814814814813E-2"/>
          <c:y val="0.10400493827160565"/>
          <c:w val="0.92658981481481484"/>
          <c:h val="0.5503781249999995"/>
        </c:manualLayout>
      </c:layout>
      <c:barChart>
        <c:barDir val="col"/>
        <c:grouping val="clustered"/>
        <c:ser>
          <c:idx val="3"/>
          <c:order val="3"/>
          <c:tx>
            <c:strRef>
              <c:f>'C3 PIB cap '!$L$4:$L$5</c:f>
              <c:strCache>
                <c:ptCount val="1"/>
                <c:pt idx="0">
                  <c:v>2014</c:v>
                </c:pt>
              </c:strCache>
            </c:strRef>
          </c:tx>
          <c:spPr>
            <a:noFill/>
            <a:ln w="9525" cmpd="sng">
              <a:solidFill>
                <a:srgbClr val="254061"/>
              </a:solidFill>
            </a:ln>
          </c:spPr>
          <c:dLbls>
            <c:spPr>
              <a:noFill/>
              <a:ln>
                <a:noFill/>
              </a:ln>
              <a:effectLst/>
            </c:spPr>
            <c:txPr>
              <a:bodyPr rot="-5400000" vert="horz"/>
              <a:lstStyle/>
              <a:p>
                <a:pPr>
                  <a:defRPr>
                    <a:solidFill>
                      <a:srgbClr val="254061"/>
                    </a:solidFill>
                  </a:defRPr>
                </a:pPr>
                <a:endParaRPr lang="es-ES"/>
              </a:p>
            </c:txPr>
            <c:showVal val="1"/>
            <c:extLst>
              <c:ext xmlns:c15="http://schemas.microsoft.com/office/drawing/2012/chart" uri="{CE6537A1-D6FC-4f65-9D91-7224C49458BB}">
                <c15:layout/>
                <c15:showLeaderLines val="0"/>
              </c:ext>
            </c:extLst>
          </c:dLbls>
          <c:cat>
            <c:strRef>
              <c:f>'C3 PIB cap '!$H$6:$H$28</c:f>
              <c:strCache>
                <c:ptCount val="23"/>
                <c:pt idx="0">
                  <c:v>España</c:v>
                </c:pt>
                <c:pt idx="1">
                  <c:v>Portugal</c:v>
                </c:pt>
                <c:pt idx="2">
                  <c:v>Chile</c:v>
                </c:pt>
                <c:pt idx="3">
                  <c:v>Panamá</c:v>
                </c:pt>
                <c:pt idx="4">
                  <c:v>Uruguay</c:v>
                </c:pt>
                <c:pt idx="5">
                  <c:v>Cuba (2)</c:v>
                </c:pt>
                <c:pt idx="6">
                  <c:v>Venezuela</c:v>
                </c:pt>
                <c:pt idx="7">
                  <c:v>Argentina (1)</c:v>
                </c:pt>
                <c:pt idx="8">
                  <c:v>México</c:v>
                </c:pt>
                <c:pt idx="9">
                  <c:v>Brasil</c:v>
                </c:pt>
                <c:pt idx="10">
                  <c:v>Costa Rica</c:v>
                </c:pt>
                <c:pt idx="11">
                  <c:v>Colombia</c:v>
                </c:pt>
                <c:pt idx="12">
                  <c:v>R. Dominicana</c:v>
                </c:pt>
                <c:pt idx="13">
                  <c:v>Perú</c:v>
                </c:pt>
                <c:pt idx="14">
                  <c:v>Ecuador</c:v>
                </c:pt>
                <c:pt idx="15">
                  <c:v>Paraguay</c:v>
                </c:pt>
                <c:pt idx="16">
                  <c:v>El Salvador</c:v>
                </c:pt>
                <c:pt idx="17">
                  <c:v>Guatemala</c:v>
                </c:pt>
                <c:pt idx="18">
                  <c:v>Bolivia</c:v>
                </c:pt>
                <c:pt idx="19">
                  <c:v>Nicaragua</c:v>
                </c:pt>
                <c:pt idx="20">
                  <c:v>Honduras</c:v>
                </c:pt>
                <c:pt idx="22">
                  <c:v>OEI</c:v>
                </c:pt>
              </c:strCache>
            </c:strRef>
          </c:cat>
          <c:val>
            <c:numRef>
              <c:f>'C3 PIB cap '!$L$6:$L$28</c:f>
              <c:numCache>
                <c:formatCode>0</c:formatCode>
                <c:ptCount val="23"/>
                <c:pt idx="0">
                  <c:v>33629</c:v>
                </c:pt>
                <c:pt idx="1">
                  <c:v>28393</c:v>
                </c:pt>
                <c:pt idx="2">
                  <c:v>22071</c:v>
                </c:pt>
                <c:pt idx="3">
                  <c:v>20895</c:v>
                </c:pt>
                <c:pt idx="4">
                  <c:v>20884</c:v>
                </c:pt>
                <c:pt idx="5">
                  <c:v>20611</c:v>
                </c:pt>
                <c:pt idx="8">
                  <c:v>17315</c:v>
                </c:pt>
                <c:pt idx="9">
                  <c:v>15893</c:v>
                </c:pt>
                <c:pt idx="10">
                  <c:v>14918</c:v>
                </c:pt>
                <c:pt idx="11">
                  <c:v>13357</c:v>
                </c:pt>
                <c:pt idx="12">
                  <c:v>13262</c:v>
                </c:pt>
                <c:pt idx="13">
                  <c:v>11989</c:v>
                </c:pt>
                <c:pt idx="14">
                  <c:v>11372</c:v>
                </c:pt>
                <c:pt idx="15">
                  <c:v>8911</c:v>
                </c:pt>
                <c:pt idx="16">
                  <c:v>8351</c:v>
                </c:pt>
                <c:pt idx="17">
                  <c:v>7454</c:v>
                </c:pt>
                <c:pt idx="18">
                  <c:v>6630</c:v>
                </c:pt>
                <c:pt idx="19">
                  <c:v>4918</c:v>
                </c:pt>
                <c:pt idx="20">
                  <c:v>4910</c:v>
                </c:pt>
                <c:pt idx="22">
                  <c:v>15059.463157894736</c:v>
                </c:pt>
              </c:numCache>
            </c:numRef>
          </c:val>
        </c:ser>
        <c:gapWidth val="50"/>
        <c:axId val="172189568"/>
        <c:axId val="172199936"/>
      </c:barChart>
      <c:scatterChart>
        <c:scatterStyle val="lineMarker"/>
        <c:ser>
          <c:idx val="0"/>
          <c:order val="0"/>
          <c:tx>
            <c:strRef>
              <c:f>'C3 PIB cap '!$I$4:$I$5</c:f>
              <c:strCache>
                <c:ptCount val="1"/>
                <c:pt idx="0">
                  <c:v>2000</c:v>
                </c:pt>
              </c:strCache>
            </c:strRef>
          </c:tx>
          <c:spPr>
            <a:ln w="47625">
              <a:noFill/>
            </a:ln>
          </c:spPr>
          <c:marker>
            <c:symbol val="dash"/>
            <c:size val="9"/>
            <c:spPr>
              <a:ln w="6350" cmpd="sng"/>
            </c:spPr>
          </c:marker>
          <c:xVal>
            <c:strRef>
              <c:f>'C3 PIB cap '!$H$6:$H$28</c:f>
              <c:strCache>
                <c:ptCount val="23"/>
                <c:pt idx="0">
                  <c:v>España</c:v>
                </c:pt>
                <c:pt idx="1">
                  <c:v>Portugal</c:v>
                </c:pt>
                <c:pt idx="2">
                  <c:v>Chile</c:v>
                </c:pt>
                <c:pt idx="3">
                  <c:v>Panamá</c:v>
                </c:pt>
                <c:pt idx="4">
                  <c:v>Uruguay</c:v>
                </c:pt>
                <c:pt idx="5">
                  <c:v>Cuba (2)</c:v>
                </c:pt>
                <c:pt idx="6">
                  <c:v>Venezuela</c:v>
                </c:pt>
                <c:pt idx="7">
                  <c:v>Argentina (1)</c:v>
                </c:pt>
                <c:pt idx="8">
                  <c:v>México</c:v>
                </c:pt>
                <c:pt idx="9">
                  <c:v>Brasil</c:v>
                </c:pt>
                <c:pt idx="10">
                  <c:v>Costa Rica</c:v>
                </c:pt>
                <c:pt idx="11">
                  <c:v>Colombia</c:v>
                </c:pt>
                <c:pt idx="12">
                  <c:v>R. Dominicana</c:v>
                </c:pt>
                <c:pt idx="13">
                  <c:v>Perú</c:v>
                </c:pt>
                <c:pt idx="14">
                  <c:v>Ecuador</c:v>
                </c:pt>
                <c:pt idx="15">
                  <c:v>Paraguay</c:v>
                </c:pt>
                <c:pt idx="16">
                  <c:v>El Salvador</c:v>
                </c:pt>
                <c:pt idx="17">
                  <c:v>Guatemala</c:v>
                </c:pt>
                <c:pt idx="18">
                  <c:v>Bolivia</c:v>
                </c:pt>
                <c:pt idx="19">
                  <c:v>Nicaragua</c:v>
                </c:pt>
                <c:pt idx="20">
                  <c:v>Honduras</c:v>
                </c:pt>
                <c:pt idx="22">
                  <c:v>OEI</c:v>
                </c:pt>
              </c:strCache>
            </c:strRef>
          </c:xVal>
          <c:yVal>
            <c:numRef>
              <c:f>'C3 PIB cap '!$I$6:$I$28</c:f>
              <c:numCache>
                <c:formatCode>0</c:formatCode>
                <c:ptCount val="23"/>
                <c:pt idx="0">
                  <c:v>21875</c:v>
                </c:pt>
                <c:pt idx="1">
                  <c:v>17852</c:v>
                </c:pt>
                <c:pt idx="2">
                  <c:v>9849</c:v>
                </c:pt>
                <c:pt idx="3">
                  <c:v>7958</c:v>
                </c:pt>
                <c:pt idx="4">
                  <c:v>10205</c:v>
                </c:pt>
                <c:pt idx="5">
                  <c:v>8949</c:v>
                </c:pt>
                <c:pt idx="6">
                  <c:v>11427</c:v>
                </c:pt>
                <c:pt idx="7">
                  <c:v>9128.769500188846</c:v>
                </c:pt>
                <c:pt idx="8">
                  <c:v>10319</c:v>
                </c:pt>
                <c:pt idx="9">
                  <c:v>9018</c:v>
                </c:pt>
                <c:pt idx="10">
                  <c:v>7589</c:v>
                </c:pt>
                <c:pt idx="11">
                  <c:v>6585</c:v>
                </c:pt>
                <c:pt idx="12">
                  <c:v>6380</c:v>
                </c:pt>
                <c:pt idx="13">
                  <c:v>5157</c:v>
                </c:pt>
                <c:pt idx="14">
                  <c:v>5856</c:v>
                </c:pt>
                <c:pt idx="15">
                  <c:v>4823</c:v>
                </c:pt>
                <c:pt idx="16">
                  <c:v>5093</c:v>
                </c:pt>
                <c:pt idx="17">
                  <c:v>4796</c:v>
                </c:pt>
                <c:pt idx="18">
                  <c:v>3496</c:v>
                </c:pt>
                <c:pt idx="19">
                  <c:v>2754</c:v>
                </c:pt>
                <c:pt idx="20">
                  <c:v>2757</c:v>
                </c:pt>
                <c:pt idx="22">
                  <c:v>8184.131880961374</c:v>
                </c:pt>
              </c:numCache>
            </c:numRef>
          </c:yVal>
        </c:ser>
        <c:ser>
          <c:idx val="2"/>
          <c:order val="2"/>
          <c:tx>
            <c:strRef>
              <c:f>'C3 PIB cap '!$K$4:$K$5</c:f>
              <c:strCache>
                <c:ptCount val="1"/>
                <c:pt idx="0">
                  <c:v>2012</c:v>
                </c:pt>
              </c:strCache>
            </c:strRef>
          </c:tx>
          <c:spPr>
            <a:ln w="25400">
              <a:noFill/>
            </a:ln>
          </c:spPr>
          <c:marker>
            <c:symbol val="diamond"/>
            <c:size val="3"/>
            <c:spPr>
              <a:ln w="6350">
                <a:solidFill>
                  <a:srgbClr val="800000"/>
                </a:solidFill>
              </a:ln>
            </c:spPr>
          </c:marker>
          <c:xVal>
            <c:strRef>
              <c:f>'C3 PIB cap '!$H$6:$H$28</c:f>
              <c:strCache>
                <c:ptCount val="23"/>
                <c:pt idx="0">
                  <c:v>España</c:v>
                </c:pt>
                <c:pt idx="1">
                  <c:v>Portugal</c:v>
                </c:pt>
                <c:pt idx="2">
                  <c:v>Chile</c:v>
                </c:pt>
                <c:pt idx="3">
                  <c:v>Panamá</c:v>
                </c:pt>
                <c:pt idx="4">
                  <c:v>Uruguay</c:v>
                </c:pt>
                <c:pt idx="5">
                  <c:v>Cuba (2)</c:v>
                </c:pt>
                <c:pt idx="6">
                  <c:v>Venezuela</c:v>
                </c:pt>
                <c:pt idx="7">
                  <c:v>Argentina (1)</c:v>
                </c:pt>
                <c:pt idx="8">
                  <c:v>México</c:v>
                </c:pt>
                <c:pt idx="9">
                  <c:v>Brasil</c:v>
                </c:pt>
                <c:pt idx="10">
                  <c:v>Costa Rica</c:v>
                </c:pt>
                <c:pt idx="11">
                  <c:v>Colombia</c:v>
                </c:pt>
                <c:pt idx="12">
                  <c:v>R. Dominicana</c:v>
                </c:pt>
                <c:pt idx="13">
                  <c:v>Perú</c:v>
                </c:pt>
                <c:pt idx="14">
                  <c:v>Ecuador</c:v>
                </c:pt>
                <c:pt idx="15">
                  <c:v>Paraguay</c:v>
                </c:pt>
                <c:pt idx="16">
                  <c:v>El Salvador</c:v>
                </c:pt>
                <c:pt idx="17">
                  <c:v>Guatemala</c:v>
                </c:pt>
                <c:pt idx="18">
                  <c:v>Bolivia</c:v>
                </c:pt>
                <c:pt idx="19">
                  <c:v>Nicaragua</c:v>
                </c:pt>
                <c:pt idx="20">
                  <c:v>Honduras</c:v>
                </c:pt>
                <c:pt idx="22">
                  <c:v>OEI</c:v>
                </c:pt>
              </c:strCache>
            </c:strRef>
          </c:xVal>
          <c:yVal>
            <c:numRef>
              <c:f>'C3 PIB cap '!$K$6:$K$28</c:f>
              <c:numCache>
                <c:formatCode>0</c:formatCode>
                <c:ptCount val="23"/>
                <c:pt idx="0">
                  <c:v>32236</c:v>
                </c:pt>
                <c:pt idx="1">
                  <c:v>27125</c:v>
                </c:pt>
                <c:pt idx="2">
                  <c:v>21370</c:v>
                </c:pt>
                <c:pt idx="3">
                  <c:v>18224</c:v>
                </c:pt>
                <c:pt idx="4">
                  <c:v>18770</c:v>
                </c:pt>
                <c:pt idx="5">
                  <c:v>19812</c:v>
                </c:pt>
                <c:pt idx="6">
                  <c:v>18020</c:v>
                </c:pt>
                <c:pt idx="7">
                  <c:v>17554.119067691001</c:v>
                </c:pt>
                <c:pt idx="8">
                  <c:v>16261</c:v>
                </c:pt>
                <c:pt idx="9">
                  <c:v>15239</c:v>
                </c:pt>
                <c:pt idx="10">
                  <c:v>13833</c:v>
                </c:pt>
                <c:pt idx="11">
                  <c:v>12053</c:v>
                </c:pt>
                <c:pt idx="12">
                  <c:v>11735</c:v>
                </c:pt>
                <c:pt idx="13">
                  <c:v>11045</c:v>
                </c:pt>
                <c:pt idx="14">
                  <c:v>10508</c:v>
                </c:pt>
                <c:pt idx="15">
                  <c:v>7444</c:v>
                </c:pt>
                <c:pt idx="16">
                  <c:v>7856</c:v>
                </c:pt>
                <c:pt idx="17">
                  <c:v>6978</c:v>
                </c:pt>
                <c:pt idx="18">
                  <c:v>5897</c:v>
                </c:pt>
                <c:pt idx="19">
                  <c:v>4467</c:v>
                </c:pt>
                <c:pt idx="20">
                  <c:v>4630</c:v>
                </c:pt>
                <c:pt idx="22">
                  <c:v>14336.053288937668</c:v>
                </c:pt>
              </c:numCache>
            </c:numRef>
          </c:yVal>
        </c:ser>
        <c:ser>
          <c:idx val="1"/>
          <c:order val="1"/>
          <c:tx>
            <c:strRef>
              <c:f>'C3 PIB cap '!$J$4:$J$5</c:f>
              <c:strCache>
                <c:ptCount val="1"/>
                <c:pt idx="0">
                  <c:v>2010</c:v>
                </c:pt>
              </c:strCache>
            </c:strRef>
          </c:tx>
          <c:spPr>
            <a:ln w="47625">
              <a:noFill/>
            </a:ln>
          </c:spPr>
          <c:marker>
            <c:symbol val="dash"/>
            <c:size val="6"/>
            <c:spPr>
              <a:ln w="6350">
                <a:solidFill>
                  <a:srgbClr val="FF0000"/>
                </a:solidFill>
              </a:ln>
            </c:spPr>
          </c:marker>
          <c:xVal>
            <c:strRef>
              <c:f>'C3 PIB cap '!$H$6:$H$28</c:f>
              <c:strCache>
                <c:ptCount val="23"/>
                <c:pt idx="0">
                  <c:v>España</c:v>
                </c:pt>
                <c:pt idx="1">
                  <c:v>Portugal</c:v>
                </c:pt>
                <c:pt idx="2">
                  <c:v>Chile</c:v>
                </c:pt>
                <c:pt idx="3">
                  <c:v>Panamá</c:v>
                </c:pt>
                <c:pt idx="4">
                  <c:v>Uruguay</c:v>
                </c:pt>
                <c:pt idx="5">
                  <c:v>Cuba (2)</c:v>
                </c:pt>
                <c:pt idx="6">
                  <c:v>Venezuela</c:v>
                </c:pt>
                <c:pt idx="7">
                  <c:v>Argentina (1)</c:v>
                </c:pt>
                <c:pt idx="8">
                  <c:v>México</c:v>
                </c:pt>
                <c:pt idx="9">
                  <c:v>Brasil</c:v>
                </c:pt>
                <c:pt idx="10">
                  <c:v>Costa Rica</c:v>
                </c:pt>
                <c:pt idx="11">
                  <c:v>Colombia</c:v>
                </c:pt>
                <c:pt idx="12">
                  <c:v>R. Dominicana</c:v>
                </c:pt>
                <c:pt idx="13">
                  <c:v>Perú</c:v>
                </c:pt>
                <c:pt idx="14">
                  <c:v>Ecuador</c:v>
                </c:pt>
                <c:pt idx="15">
                  <c:v>Paraguay</c:v>
                </c:pt>
                <c:pt idx="16">
                  <c:v>El Salvador</c:v>
                </c:pt>
                <c:pt idx="17">
                  <c:v>Guatemala</c:v>
                </c:pt>
                <c:pt idx="18">
                  <c:v>Bolivia</c:v>
                </c:pt>
                <c:pt idx="19">
                  <c:v>Nicaragua</c:v>
                </c:pt>
                <c:pt idx="20">
                  <c:v>Honduras</c:v>
                </c:pt>
                <c:pt idx="22">
                  <c:v>OEI</c:v>
                </c:pt>
              </c:strCache>
            </c:strRef>
          </c:xVal>
          <c:yVal>
            <c:numRef>
              <c:f>'C3 PIB cap '!$J$6:$J$28</c:f>
              <c:numCache>
                <c:formatCode>0</c:formatCode>
                <c:ptCount val="23"/>
                <c:pt idx="0">
                  <c:v>32351</c:v>
                </c:pt>
                <c:pt idx="1">
                  <c:v>26924</c:v>
                </c:pt>
                <c:pt idx="2">
                  <c:v>18249.5</c:v>
                </c:pt>
                <c:pt idx="3">
                  <c:v>14852</c:v>
                </c:pt>
                <c:pt idx="4">
                  <c:v>16737</c:v>
                </c:pt>
                <c:pt idx="5">
                  <c:v>18061</c:v>
                </c:pt>
                <c:pt idx="6">
                  <c:v>16228.000000000002</c:v>
                </c:pt>
                <c:pt idx="7">
                  <c:v>14538</c:v>
                </c:pt>
                <c:pt idx="8">
                  <c:v>14599</c:v>
                </c:pt>
                <c:pt idx="9">
                  <c:v>14117</c:v>
                </c:pt>
                <c:pt idx="10">
                  <c:v>12403</c:v>
                </c:pt>
                <c:pt idx="11">
                  <c:v>10680</c:v>
                </c:pt>
                <c:pt idx="12">
                  <c:v>10981</c:v>
                </c:pt>
                <c:pt idx="13">
                  <c:v>9678</c:v>
                </c:pt>
                <c:pt idx="14">
                  <c:v>9163</c:v>
                </c:pt>
                <c:pt idx="15">
                  <c:v>7142</c:v>
                </c:pt>
                <c:pt idx="16">
                  <c:v>7302</c:v>
                </c:pt>
                <c:pt idx="17">
                  <c:v>6533</c:v>
                </c:pt>
                <c:pt idx="18">
                  <c:v>5296</c:v>
                </c:pt>
                <c:pt idx="19">
                  <c:v>3943</c:v>
                </c:pt>
                <c:pt idx="20">
                  <c:v>4249</c:v>
                </c:pt>
                <c:pt idx="22">
                  <c:v>13049.190476190477</c:v>
                </c:pt>
              </c:numCache>
            </c:numRef>
          </c:yVal>
        </c:ser>
        <c:axId val="172189568"/>
        <c:axId val="172199936"/>
      </c:scatterChart>
      <c:catAx>
        <c:axId val="172189568"/>
        <c:scaling>
          <c:orientation val="minMax"/>
        </c:scaling>
        <c:axPos val="b"/>
        <c:numFmt formatCode="General" sourceLinked="0"/>
        <c:tickLblPos val="nextTo"/>
        <c:crossAx val="172199936"/>
        <c:crosses val="autoZero"/>
        <c:auto val="1"/>
        <c:lblAlgn val="ctr"/>
        <c:lblOffset val="100"/>
      </c:catAx>
      <c:valAx>
        <c:axId val="172199936"/>
        <c:scaling>
          <c:orientation val="minMax"/>
        </c:scaling>
        <c:delete val="1"/>
        <c:axPos val="l"/>
        <c:numFmt formatCode="0" sourceLinked="1"/>
        <c:tickLblPos val="none"/>
        <c:crossAx val="172189568"/>
        <c:crosses val="autoZero"/>
        <c:crossBetween val="between"/>
      </c:valAx>
    </c:plotArea>
    <c:legend>
      <c:legendPos val="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 r="0.750000000000004"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1817037037037723E-2"/>
          <c:y val="0.14787361111111111"/>
          <c:w val="0.92231259259259268"/>
          <c:h val="0.55547118055555567"/>
        </c:manualLayout>
      </c:layout>
      <c:barChart>
        <c:barDir val="col"/>
        <c:grouping val="clustered"/>
        <c:ser>
          <c:idx val="0"/>
          <c:order val="0"/>
          <c:tx>
            <c:strRef>
              <c:f>'Ind 20'!$BN$36:$BN$37</c:f>
              <c:strCache>
                <c:ptCount val="1"/>
                <c:pt idx="0">
                  <c:v>2013</c:v>
                </c:pt>
              </c:strCache>
            </c:strRef>
          </c:tx>
          <c:spPr>
            <a:noFill/>
            <a:ln w="9525">
              <a:solidFill>
                <a:srgbClr val="254061"/>
              </a:solidFill>
            </a:ln>
          </c:spPr>
          <c:dLbls>
            <c:spPr>
              <a:noFill/>
              <a:ln>
                <a:noFill/>
              </a:ln>
              <a:effectLst/>
            </c:spPr>
            <c:txPr>
              <a:bodyPr/>
              <a:lstStyle/>
              <a:p>
                <a:pPr>
                  <a:defRPr>
                    <a:solidFill>
                      <a:srgbClr val="254061"/>
                    </a:solidFill>
                  </a:defRPr>
                </a:pPr>
                <a:endParaRPr lang="es-ES"/>
              </a:p>
            </c:txPr>
            <c:dLblPos val="inBase"/>
            <c:showVal val="1"/>
            <c:extLst>
              <c:ext xmlns:c15="http://schemas.microsoft.com/office/drawing/2012/chart" uri="{CE6537A1-D6FC-4f65-9D91-7224C49458BB}">
                <c15:showLeaderLines val="0"/>
              </c:ext>
            </c:extLst>
          </c:dLbls>
          <c:cat>
            <c:strRef>
              <c:f>'Ind 20'!$BM$38:$BM$49</c:f>
              <c:strCache>
                <c:ptCount val="12"/>
                <c:pt idx="0">
                  <c:v>Portugal </c:v>
                </c:pt>
                <c:pt idx="1">
                  <c:v>Guatemala</c:v>
                </c:pt>
                <c:pt idx="2">
                  <c:v>México</c:v>
                </c:pt>
                <c:pt idx="3">
                  <c:v>España </c:v>
                </c:pt>
                <c:pt idx="4">
                  <c:v>Ecuador</c:v>
                </c:pt>
                <c:pt idx="5">
                  <c:v>El Salvador</c:v>
                </c:pt>
                <c:pt idx="6">
                  <c:v>Argentina</c:v>
                </c:pt>
                <c:pt idx="7">
                  <c:v>Chile</c:v>
                </c:pt>
                <c:pt idx="8">
                  <c:v>Brasil</c:v>
                </c:pt>
                <c:pt idx="9">
                  <c:v>Paraguay </c:v>
                </c:pt>
                <c:pt idx="11">
                  <c:v>Iberoamérica</c:v>
                </c:pt>
              </c:strCache>
            </c:strRef>
          </c:cat>
          <c:val>
            <c:numRef>
              <c:f>'Ind 20'!$BN$38:$BN$49</c:f>
              <c:numCache>
                <c:formatCode>0</c:formatCode>
                <c:ptCount val="12"/>
                <c:pt idx="0">
                  <c:v>2.8785987104193191</c:v>
                </c:pt>
                <c:pt idx="1">
                  <c:v>3.0132255545300568</c:v>
                </c:pt>
                <c:pt idx="2">
                  <c:v>3.404557926963764</c:v>
                </c:pt>
                <c:pt idx="3">
                  <c:v>4</c:v>
                </c:pt>
                <c:pt idx="4">
                  <c:v>4.0275478690549722</c:v>
                </c:pt>
                <c:pt idx="5">
                  <c:v>4.7650856503400192</c:v>
                </c:pt>
                <c:pt idx="6">
                  <c:v>4.80875545158026</c:v>
                </c:pt>
                <c:pt idx="7">
                  <c:v>6.015312171821539</c:v>
                </c:pt>
                <c:pt idx="8">
                  <c:v>6.4241385090813683</c:v>
                </c:pt>
                <c:pt idx="9">
                  <c:v>8.1116135173726835</c:v>
                </c:pt>
                <c:pt idx="11">
                  <c:v>4.7448835361163981</c:v>
                </c:pt>
              </c:numCache>
            </c:numRef>
          </c:val>
        </c:ser>
        <c:gapWidth val="40"/>
        <c:overlap val="60"/>
        <c:axId val="254638720"/>
        <c:axId val="254648704"/>
      </c:barChart>
      <c:scatterChart>
        <c:scatterStyle val="lineMarker"/>
        <c:ser>
          <c:idx val="1"/>
          <c:order val="1"/>
          <c:tx>
            <c:strRef>
              <c:f>'Ind 20'!$BO$36:$BO$37</c:f>
              <c:strCache>
                <c:ptCount val="1"/>
                <c:pt idx="0">
                  <c:v>2015</c:v>
                </c:pt>
              </c:strCache>
            </c:strRef>
          </c:tx>
          <c:spPr>
            <a:ln w="47625">
              <a:noFill/>
            </a:ln>
          </c:spPr>
          <c:marker>
            <c:symbol val="triangle"/>
            <c:size val="6"/>
            <c:spPr>
              <a:noFill/>
              <a:ln w="6350">
                <a:solidFill>
                  <a:srgbClr val="FF0000"/>
                </a:solidFill>
              </a:ln>
            </c:spPr>
          </c:marker>
          <c:dLbls>
            <c:dLbl>
              <c:idx val="11"/>
              <c:layout>
                <c:manualLayout>
                  <c:x val="-2.6149611173292741E-2"/>
                  <c:y val="-4.0499587881468832E-2"/>
                </c:manualLayout>
              </c:layout>
              <c:dLblPos val="r"/>
              <c:showVal val="1"/>
            </c:dLbl>
            <c:txPr>
              <a:bodyPr/>
              <a:lstStyle/>
              <a:p>
                <a:pPr>
                  <a:defRPr>
                    <a:solidFill>
                      <a:srgbClr val="C00000"/>
                    </a:solidFill>
                  </a:defRPr>
                </a:pPr>
                <a:endParaRPr lang="es-ES"/>
              </a:p>
            </c:txPr>
            <c:dLblPos val="t"/>
            <c:showVal val="1"/>
          </c:dLbls>
          <c:xVal>
            <c:strRef>
              <c:f>'Ind 20'!$BM$38:$BM$49</c:f>
              <c:strCache>
                <c:ptCount val="12"/>
                <c:pt idx="0">
                  <c:v>Portugal </c:v>
                </c:pt>
                <c:pt idx="1">
                  <c:v>Guatemala</c:v>
                </c:pt>
                <c:pt idx="2">
                  <c:v>México</c:v>
                </c:pt>
                <c:pt idx="3">
                  <c:v>España </c:v>
                </c:pt>
                <c:pt idx="4">
                  <c:v>Ecuador</c:v>
                </c:pt>
                <c:pt idx="5">
                  <c:v>El Salvador</c:v>
                </c:pt>
                <c:pt idx="6">
                  <c:v>Argentina</c:v>
                </c:pt>
                <c:pt idx="7">
                  <c:v>Chile</c:v>
                </c:pt>
                <c:pt idx="8">
                  <c:v>Brasil</c:v>
                </c:pt>
                <c:pt idx="9">
                  <c:v>Paraguay </c:v>
                </c:pt>
                <c:pt idx="11">
                  <c:v>Iberoamérica</c:v>
                </c:pt>
              </c:strCache>
            </c:strRef>
          </c:xVal>
          <c:yVal>
            <c:numRef>
              <c:f>'Ind 20'!$BO$38:$BO$49</c:f>
              <c:numCache>
                <c:formatCode>0</c:formatCode>
                <c:ptCount val="12"/>
                <c:pt idx="0">
                  <c:v>2.8877625496715593</c:v>
                </c:pt>
                <c:pt idx="2">
                  <c:v>4.0018234961675674</c:v>
                </c:pt>
                <c:pt idx="3">
                  <c:v>4</c:v>
                </c:pt>
                <c:pt idx="4">
                  <c:v>4.124916312118005</c:v>
                </c:pt>
                <c:pt idx="6">
                  <c:v>13.995390902391639</c:v>
                </c:pt>
                <c:pt idx="8">
                  <c:v>5.6060604451054337</c:v>
                </c:pt>
                <c:pt idx="9">
                  <c:v>7.3927935477113227</c:v>
                </c:pt>
                <c:pt idx="11">
                  <c:v>6.3139718235079201</c:v>
                </c:pt>
              </c:numCache>
            </c:numRef>
          </c:yVal>
        </c:ser>
        <c:axId val="254638720"/>
        <c:axId val="254648704"/>
      </c:scatterChart>
      <c:catAx>
        <c:axId val="254638720"/>
        <c:scaling>
          <c:orientation val="minMax"/>
        </c:scaling>
        <c:axPos val="b"/>
        <c:numFmt formatCode="General" sourceLinked="0"/>
        <c:tickLblPos val="nextTo"/>
        <c:crossAx val="254648704"/>
        <c:crosses val="autoZero"/>
        <c:auto val="1"/>
        <c:lblAlgn val="ctr"/>
        <c:lblOffset val="100"/>
      </c:catAx>
      <c:valAx>
        <c:axId val="254648704"/>
        <c:scaling>
          <c:orientation val="minMax"/>
          <c:max val="20"/>
        </c:scaling>
        <c:axPos val="l"/>
        <c:majorGridlines>
          <c:spPr>
            <a:ln w="3175">
              <a:solidFill>
                <a:srgbClr val="BFBFBF"/>
              </a:solidFill>
              <a:prstDash val="sysDot"/>
            </a:ln>
          </c:spPr>
        </c:majorGridlines>
        <c:numFmt formatCode="0" sourceLinked="1"/>
        <c:tickLblPos val="nextTo"/>
        <c:crossAx val="254638720"/>
        <c:crosses val="autoZero"/>
        <c:crossBetween val="between"/>
      </c:valAx>
      <c:spPr>
        <a:ln>
          <a:noFill/>
        </a:ln>
      </c:spPr>
    </c:plotArea>
    <c:legend>
      <c:legendPos val="t"/>
      <c:layout>
        <c:manualLayout>
          <c:xMode val="edge"/>
          <c:yMode val="edge"/>
          <c:x val="0.20142018518518631"/>
          <c:y val="2.6458333333333341E-2"/>
          <c:w val="0.56893722222222221"/>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22" r="0.75000000000000422"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3.8641469816273012E-2"/>
          <c:y val="0.18940000000000129"/>
          <c:w val="0.93915616797900259"/>
          <c:h val="0.55314895833333699"/>
        </c:manualLayout>
      </c:layout>
      <c:lineChart>
        <c:grouping val="standard"/>
        <c:ser>
          <c:idx val="0"/>
          <c:order val="0"/>
          <c:tx>
            <c:v>PISA 2009 - at least one computer</c:v>
          </c:tx>
          <c:spPr>
            <a:ln w="28575">
              <a:noFill/>
            </a:ln>
          </c:spPr>
          <c:marker>
            <c:symbol val="circle"/>
            <c:size val="6"/>
            <c:spPr>
              <a:solidFill>
                <a:schemeClr val="bg1"/>
              </a:solidFill>
              <a:ln w="12700">
                <a:solidFill>
                  <a:schemeClr val="tx1"/>
                </a:solidFill>
              </a:ln>
            </c:spPr>
          </c:marker>
          <c:cat>
            <c:strRef>
              <c:f>'Ind 20B'!$H$8:$H$18</c:f>
              <c:strCache>
                <c:ptCount val="11"/>
                <c:pt idx="0">
                  <c:v>OECD med</c:v>
                </c:pt>
                <c:pt idx="1">
                  <c:v>España</c:v>
                </c:pt>
                <c:pt idx="2">
                  <c:v>Portugal</c:v>
                </c:pt>
                <c:pt idx="3">
                  <c:v>Chile</c:v>
                </c:pt>
                <c:pt idx="4">
                  <c:v>Uruguay</c:v>
                </c:pt>
                <c:pt idx="5">
                  <c:v>Argentina</c:v>
                </c:pt>
                <c:pt idx="6">
                  <c:v>Costa Rica</c:v>
                </c:pt>
                <c:pt idx="7">
                  <c:v>Brasil</c:v>
                </c:pt>
                <c:pt idx="8">
                  <c:v>Mexico</c:v>
                </c:pt>
                <c:pt idx="9">
                  <c:v>Perú</c:v>
                </c:pt>
                <c:pt idx="10">
                  <c:v>Colombia</c:v>
                </c:pt>
              </c:strCache>
            </c:strRef>
          </c:cat>
          <c:val>
            <c:numRef>
              <c:f>'Ind 20B'!$B$8:$B$18</c:f>
              <c:numCache>
                <c:formatCode>0.0</c:formatCode>
                <c:ptCount val="11"/>
                <c:pt idx="0">
                  <c:v>93.793313214767664</c:v>
                </c:pt>
                <c:pt idx="1">
                  <c:v>91.255423877838965</c:v>
                </c:pt>
                <c:pt idx="2">
                  <c:v>98.03801935886311</c:v>
                </c:pt>
                <c:pt idx="3">
                  <c:v>76.034270350640369</c:v>
                </c:pt>
                <c:pt idx="4">
                  <c:v>77.306689096045318</c:v>
                </c:pt>
                <c:pt idx="5">
                  <c:v>66.889131872547324</c:v>
                </c:pt>
                <c:pt idx="6">
                  <c:v>63.706225697404491</c:v>
                </c:pt>
                <c:pt idx="7">
                  <c:v>53.33438798818505</c:v>
                </c:pt>
                <c:pt idx="8">
                  <c:v>49.543346626562311</c:v>
                </c:pt>
                <c:pt idx="9">
                  <c:v>38.168906713300373</c:v>
                </c:pt>
                <c:pt idx="10">
                  <c:v>47.762960580234157</c:v>
                </c:pt>
              </c:numCache>
            </c:numRef>
          </c:val>
        </c:ser>
        <c:ser>
          <c:idx val="1"/>
          <c:order val="1"/>
          <c:tx>
            <c:v>PISA 2012 - at least one computer</c:v>
          </c:tx>
          <c:spPr>
            <a:ln w="28575">
              <a:noFill/>
            </a:ln>
          </c:spPr>
          <c:marker>
            <c:symbol val="triangle"/>
            <c:size val="6"/>
            <c:spPr>
              <a:solidFill>
                <a:schemeClr val="tx1"/>
              </a:solidFill>
              <a:ln>
                <a:solidFill>
                  <a:schemeClr val="tx1"/>
                </a:solidFill>
              </a:ln>
            </c:spPr>
          </c:marker>
          <c:cat>
            <c:strRef>
              <c:f>'Ind 20B'!$H$8:$H$18</c:f>
              <c:strCache>
                <c:ptCount val="11"/>
                <c:pt idx="0">
                  <c:v>OECD med</c:v>
                </c:pt>
                <c:pt idx="1">
                  <c:v>España</c:v>
                </c:pt>
                <c:pt idx="2">
                  <c:v>Portugal</c:v>
                </c:pt>
                <c:pt idx="3">
                  <c:v>Chile</c:v>
                </c:pt>
                <c:pt idx="4">
                  <c:v>Uruguay</c:v>
                </c:pt>
                <c:pt idx="5">
                  <c:v>Argentina</c:v>
                </c:pt>
                <c:pt idx="6">
                  <c:v>Costa Rica</c:v>
                </c:pt>
                <c:pt idx="7">
                  <c:v>Brasil</c:v>
                </c:pt>
                <c:pt idx="8">
                  <c:v>Mexico</c:v>
                </c:pt>
                <c:pt idx="9">
                  <c:v>Perú</c:v>
                </c:pt>
                <c:pt idx="10">
                  <c:v>Colombia</c:v>
                </c:pt>
              </c:strCache>
            </c:strRef>
          </c:cat>
          <c:val>
            <c:numRef>
              <c:f>'Ind 20B'!$C$8:$C$18</c:f>
              <c:numCache>
                <c:formatCode>0.0</c:formatCode>
                <c:ptCount val="11"/>
                <c:pt idx="0">
                  <c:v>95.815855566424162</c:v>
                </c:pt>
                <c:pt idx="1">
                  <c:v>97.916346211341818</c:v>
                </c:pt>
                <c:pt idx="2">
                  <c:v>97.13653106127029</c:v>
                </c:pt>
                <c:pt idx="3">
                  <c:v>88.261088000524182</c:v>
                </c:pt>
                <c:pt idx="4">
                  <c:v>89.630814704319931</c:v>
                </c:pt>
                <c:pt idx="5">
                  <c:v>83.322374343440117</c:v>
                </c:pt>
                <c:pt idx="6">
                  <c:v>74.981999875588002</c:v>
                </c:pt>
                <c:pt idx="7">
                  <c:v>73.489388046007676</c:v>
                </c:pt>
                <c:pt idx="8">
                  <c:v>58.456117527632188</c:v>
                </c:pt>
                <c:pt idx="9">
                  <c:v>52.790068162713666</c:v>
                </c:pt>
                <c:pt idx="10">
                  <c:v>62.920966585368035</c:v>
                </c:pt>
              </c:numCache>
            </c:numRef>
          </c:val>
        </c:ser>
        <c:hiLowLines>
          <c:spPr>
            <a:ln w="3175">
              <a:solidFill>
                <a:srgbClr val="000000"/>
              </a:solidFill>
              <a:prstDash val="solid"/>
            </a:ln>
          </c:spPr>
        </c:hiLowLines>
        <c:marker val="1"/>
        <c:axId val="255271296"/>
        <c:axId val="255272832"/>
      </c:lineChart>
      <c:lineChart>
        <c:grouping val="standard"/>
        <c:ser>
          <c:idx val="2"/>
          <c:order val="2"/>
          <c:tx>
            <c:v>PISA 2009 - 3 or more computers</c:v>
          </c:tx>
          <c:spPr>
            <a:ln w="28575">
              <a:noFill/>
            </a:ln>
          </c:spPr>
          <c:marker>
            <c:symbol val="circle"/>
            <c:size val="6"/>
            <c:spPr>
              <a:solidFill>
                <a:srgbClr val="95B3D7"/>
              </a:solidFill>
              <a:ln>
                <a:solidFill>
                  <a:srgbClr val="000000"/>
                </a:solidFill>
                <a:prstDash val="solid"/>
              </a:ln>
            </c:spPr>
          </c:marker>
          <c:cat>
            <c:strRef>
              <c:f>'Ind 20B'!$A$8:$A$18</c:f>
              <c:strCache>
                <c:ptCount val="11"/>
                <c:pt idx="0">
                  <c:v>OECD med</c:v>
                </c:pt>
                <c:pt idx="1">
                  <c:v>España</c:v>
                </c:pt>
                <c:pt idx="2">
                  <c:v>Portugal</c:v>
                </c:pt>
                <c:pt idx="3">
                  <c:v>Chile</c:v>
                </c:pt>
                <c:pt idx="4">
                  <c:v>Uruguay</c:v>
                </c:pt>
                <c:pt idx="5">
                  <c:v>Argentina</c:v>
                </c:pt>
                <c:pt idx="6">
                  <c:v>Costa Rica</c:v>
                </c:pt>
                <c:pt idx="7">
                  <c:v>Brasil</c:v>
                </c:pt>
                <c:pt idx="8">
                  <c:v>Mexico</c:v>
                </c:pt>
                <c:pt idx="9">
                  <c:v>Perú</c:v>
                </c:pt>
                <c:pt idx="10">
                  <c:v>Colombia</c:v>
                </c:pt>
              </c:strCache>
            </c:strRef>
          </c:cat>
          <c:val>
            <c:numRef>
              <c:f>'Ind 20B'!$D$8:$D$18</c:f>
              <c:numCache>
                <c:formatCode>0.0</c:formatCode>
                <c:ptCount val="11"/>
                <c:pt idx="0">
                  <c:v>30.678165598395051</c:v>
                </c:pt>
                <c:pt idx="1">
                  <c:v>20.781120378431829</c:v>
                </c:pt>
                <c:pt idx="2">
                  <c:v>31.475101452793812</c:v>
                </c:pt>
                <c:pt idx="3">
                  <c:v>8.8723510820982892</c:v>
                </c:pt>
                <c:pt idx="4">
                  <c:v>7.7294116014684571</c:v>
                </c:pt>
                <c:pt idx="5">
                  <c:v>6.7226437385826854</c:v>
                </c:pt>
                <c:pt idx="6">
                  <c:v>7.509930559963804</c:v>
                </c:pt>
                <c:pt idx="7">
                  <c:v>3.2222820922280446</c:v>
                </c:pt>
                <c:pt idx="8">
                  <c:v>4.857505562850795</c:v>
                </c:pt>
                <c:pt idx="9">
                  <c:v>3.6253544740895163</c:v>
                </c:pt>
                <c:pt idx="10">
                  <c:v>2.3829225255017872</c:v>
                </c:pt>
              </c:numCache>
            </c:numRef>
          </c:val>
        </c:ser>
        <c:ser>
          <c:idx val="3"/>
          <c:order val="3"/>
          <c:tx>
            <c:v>PISA 2012 - 3 or more computers</c:v>
          </c:tx>
          <c:spPr>
            <a:ln w="28575">
              <a:noFill/>
            </a:ln>
          </c:spPr>
          <c:marker>
            <c:symbol val="triangle"/>
            <c:size val="6"/>
            <c:spPr>
              <a:solidFill>
                <a:srgbClr val="376092"/>
              </a:solidFill>
              <a:ln>
                <a:solidFill>
                  <a:srgbClr val="000000"/>
                </a:solidFill>
                <a:prstDash val="solid"/>
              </a:ln>
            </c:spPr>
          </c:marker>
          <c:cat>
            <c:strRef>
              <c:f>'Ind 20B'!$A$8:$A$13</c:f>
              <c:strCache>
                <c:ptCount val="6"/>
                <c:pt idx="0">
                  <c:v>OECD med</c:v>
                </c:pt>
                <c:pt idx="1">
                  <c:v>España</c:v>
                </c:pt>
                <c:pt idx="2">
                  <c:v>Portugal</c:v>
                </c:pt>
                <c:pt idx="3">
                  <c:v>Chile</c:v>
                </c:pt>
                <c:pt idx="4">
                  <c:v>Uruguay</c:v>
                </c:pt>
                <c:pt idx="5">
                  <c:v>Argentina</c:v>
                </c:pt>
              </c:strCache>
            </c:strRef>
          </c:cat>
          <c:val>
            <c:numRef>
              <c:f>'Ind 20B'!$E$8:$E$18</c:f>
              <c:numCache>
                <c:formatCode>0.0</c:formatCode>
                <c:ptCount val="11"/>
                <c:pt idx="0">
                  <c:v>42.795046678732731</c:v>
                </c:pt>
                <c:pt idx="1">
                  <c:v>37.876224587203602</c:v>
                </c:pt>
                <c:pt idx="2">
                  <c:v>36.63542297540895</c:v>
                </c:pt>
                <c:pt idx="3">
                  <c:v>20.900661963095899</c:v>
                </c:pt>
                <c:pt idx="4">
                  <c:v>20.369603074536098</c:v>
                </c:pt>
                <c:pt idx="5">
                  <c:v>18.652053289731732</c:v>
                </c:pt>
                <c:pt idx="6">
                  <c:v>13.197942850403432</c:v>
                </c:pt>
                <c:pt idx="7">
                  <c:v>9.4480454590060194</c:v>
                </c:pt>
                <c:pt idx="8">
                  <c:v>9.1494107178471928</c:v>
                </c:pt>
                <c:pt idx="9">
                  <c:v>6.1710920748616189</c:v>
                </c:pt>
                <c:pt idx="10">
                  <c:v>5.2482504888878134</c:v>
                </c:pt>
              </c:numCache>
            </c:numRef>
          </c:val>
        </c:ser>
        <c:hiLowLines>
          <c:spPr>
            <a:ln w="3175">
              <a:solidFill>
                <a:srgbClr val="000000"/>
              </a:solidFill>
              <a:prstDash val="solid"/>
            </a:ln>
          </c:spPr>
        </c:hiLowLines>
        <c:marker val="1"/>
        <c:axId val="255274368"/>
        <c:axId val="255276160"/>
      </c:lineChart>
      <c:catAx>
        <c:axId val="255271296"/>
        <c:scaling>
          <c:orientation val="minMax"/>
        </c:scaling>
        <c:axPos val="b"/>
        <c:numFmt formatCode="General" sourceLinked="1"/>
        <c:tickLblPos val="nextTo"/>
        <c:spPr>
          <a:ln w="3175">
            <a:solidFill>
              <a:srgbClr val="808080"/>
            </a:solidFill>
            <a:prstDash val="solid"/>
          </a:ln>
        </c:spPr>
        <c:txPr>
          <a:bodyPr rot="-5400000" vert="horz"/>
          <a:lstStyle/>
          <a:p>
            <a:pPr>
              <a:defRPr/>
            </a:pPr>
            <a:endParaRPr lang="es-ES"/>
          </a:p>
        </c:txPr>
        <c:crossAx val="255272832"/>
        <c:crosses val="autoZero"/>
        <c:auto val="1"/>
        <c:lblAlgn val="ctr"/>
        <c:lblOffset val="100"/>
        <c:tickLblSkip val="1"/>
      </c:catAx>
      <c:valAx>
        <c:axId val="255272832"/>
        <c:scaling>
          <c:orientation val="minMax"/>
          <c:max val="100"/>
          <c:min val="0"/>
        </c:scaling>
        <c:axPos val="l"/>
        <c:majorGridlines>
          <c:spPr>
            <a:ln w="3175">
              <a:solidFill>
                <a:srgbClr val="BFBFBF"/>
              </a:solidFill>
              <a:prstDash val="sysDot"/>
            </a:ln>
          </c:spPr>
        </c:majorGridlines>
        <c:numFmt formatCode="0" sourceLinked="0"/>
        <c:tickLblPos val="nextTo"/>
        <c:spPr>
          <a:ln w="3175">
            <a:solidFill>
              <a:srgbClr val="808080"/>
            </a:solidFill>
            <a:prstDash val="solid"/>
          </a:ln>
        </c:spPr>
        <c:txPr>
          <a:bodyPr rot="0" vert="horz"/>
          <a:lstStyle/>
          <a:p>
            <a:pPr>
              <a:defRPr sz="700"/>
            </a:pPr>
            <a:endParaRPr lang="es-ES"/>
          </a:p>
        </c:txPr>
        <c:crossAx val="255271296"/>
        <c:crosses val="autoZero"/>
        <c:crossBetween val="between"/>
      </c:valAx>
      <c:catAx>
        <c:axId val="255274368"/>
        <c:scaling>
          <c:orientation val="minMax"/>
        </c:scaling>
        <c:delete val="1"/>
        <c:axPos val="b"/>
        <c:numFmt formatCode="General" sourceLinked="0"/>
        <c:tickLblPos val="none"/>
        <c:crossAx val="255276160"/>
        <c:crosses val="autoZero"/>
        <c:auto val="1"/>
        <c:lblAlgn val="ctr"/>
        <c:lblOffset val="100"/>
      </c:catAx>
      <c:valAx>
        <c:axId val="255276160"/>
        <c:scaling>
          <c:orientation val="minMax"/>
        </c:scaling>
        <c:delete val="1"/>
        <c:axPos val="r"/>
        <c:numFmt formatCode="0.0" sourceLinked="0"/>
        <c:tickLblPos val="none"/>
        <c:crossAx val="255274368"/>
        <c:crosses val="max"/>
        <c:crossBetween val="between"/>
      </c:valAx>
      <c:spPr>
        <a:solidFill>
          <a:srgbClr val="FFFFFF"/>
        </a:solidFill>
        <a:ln w="12700">
          <a:noFill/>
          <a:prstDash val="solid"/>
        </a:ln>
      </c:spPr>
    </c:plotArea>
    <c:legend>
      <c:legendPos val="t"/>
      <c:spPr>
        <a:noFill/>
        <a:ln w="25400">
          <a:noFill/>
        </a:ln>
      </c:spPr>
    </c:legend>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Avenir LT 35 Light" pitchFamily="2" charset="0"/>
          <a:ea typeface="Calibri"/>
          <a:cs typeface="Calibri"/>
        </a:defRPr>
      </a:pPr>
      <a:endParaRPr lang="es-ES"/>
    </a:p>
  </c:txPr>
  <c:printSettings>
    <c:headerFooter/>
    <c:pageMargins b="0.750000000000004" l="0.70000000000000062" r="0.70000000000000062" t="0.750000000000004" header="0.30000000000000032" footer="0.30000000000000032"/>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2.5870370370370672E-2"/>
          <c:y val="0.14270069444444444"/>
          <c:w val="0.94825925925925925"/>
          <c:h val="0.66801215277777781"/>
        </c:manualLayout>
      </c:layout>
      <c:barChart>
        <c:barDir val="col"/>
        <c:grouping val="clustered"/>
        <c:ser>
          <c:idx val="1"/>
          <c:order val="1"/>
          <c:tx>
            <c:strRef>
              <c:f>'Ind 20B'!$C$31:$C$32</c:f>
              <c:strCache>
                <c:ptCount val="1"/>
                <c:pt idx="0">
                  <c:v>PISA 2012 %</c:v>
                </c:pt>
              </c:strCache>
            </c:strRef>
          </c:tx>
          <c:spPr>
            <a:noFill/>
            <a:ln>
              <a:solidFill>
                <a:srgbClr val="FF0000"/>
              </a:solidFill>
            </a:ln>
          </c:spPr>
          <c:dLbls>
            <c:spPr>
              <a:noFill/>
              <a:ln>
                <a:noFill/>
              </a:ln>
              <a:effectLst/>
            </c:spPr>
            <c:txPr>
              <a:bodyPr/>
              <a:lstStyle/>
              <a:p>
                <a:pPr>
                  <a:defRPr>
                    <a:solidFill>
                      <a:srgbClr val="C00000"/>
                    </a:solidFill>
                  </a:defRPr>
                </a:pPr>
                <a:endParaRPr lang="es-ES"/>
              </a:p>
            </c:txPr>
            <c:dLblPos val="outEnd"/>
            <c:showVal val="1"/>
            <c:extLst>
              <c:ext xmlns:c15="http://schemas.microsoft.com/office/drawing/2012/chart" uri="{CE6537A1-D6FC-4f65-9D91-7224C49458BB}">
                <c15:showLeaderLines val="0"/>
              </c:ext>
            </c:extLst>
          </c:dLbls>
          <c:cat>
            <c:strRef>
              <c:f>'Ind 20B'!$A$33:$A$42</c:f>
              <c:strCache>
                <c:ptCount val="10"/>
                <c:pt idx="0">
                  <c:v>Portugal</c:v>
                </c:pt>
                <c:pt idx="1">
                  <c:v>España</c:v>
                </c:pt>
                <c:pt idx="2">
                  <c:v>Uruguay</c:v>
                </c:pt>
                <c:pt idx="3">
                  <c:v>Chile</c:v>
                </c:pt>
                <c:pt idx="4">
                  <c:v>Brasil</c:v>
                </c:pt>
                <c:pt idx="5">
                  <c:v>Argentina</c:v>
                </c:pt>
                <c:pt idx="6">
                  <c:v>Costa Rica</c:v>
                </c:pt>
                <c:pt idx="7">
                  <c:v>Colombia</c:v>
                </c:pt>
                <c:pt idx="8">
                  <c:v>Mexico</c:v>
                </c:pt>
                <c:pt idx="9">
                  <c:v>Perú</c:v>
                </c:pt>
              </c:strCache>
            </c:strRef>
          </c:cat>
          <c:val>
            <c:numRef>
              <c:f>'Ind 20B'!$C$33:$C$42</c:f>
              <c:numCache>
                <c:formatCode>0.0</c:formatCode>
                <c:ptCount val="10"/>
                <c:pt idx="0">
                  <c:v>95.349550080161549</c:v>
                </c:pt>
                <c:pt idx="1">
                  <c:v>94.734139809764343</c:v>
                </c:pt>
                <c:pt idx="2">
                  <c:v>82.681451430598045</c:v>
                </c:pt>
                <c:pt idx="3">
                  <c:v>76.278972672960492</c:v>
                </c:pt>
                <c:pt idx="4">
                  <c:v>74.711571452508238</c:v>
                </c:pt>
                <c:pt idx="5">
                  <c:v>74.379236530969933</c:v>
                </c:pt>
                <c:pt idx="6">
                  <c:v>66.391508821467198</c:v>
                </c:pt>
                <c:pt idx="7">
                  <c:v>53.854576677624877</c:v>
                </c:pt>
                <c:pt idx="8">
                  <c:v>47.409782087961091</c:v>
                </c:pt>
                <c:pt idx="9">
                  <c:v>41.925433418340241</c:v>
                </c:pt>
              </c:numCache>
            </c:numRef>
          </c:val>
        </c:ser>
        <c:gapWidth val="50"/>
        <c:overlap val="53"/>
        <c:axId val="255326464"/>
        <c:axId val="255340544"/>
      </c:barChart>
      <c:scatterChart>
        <c:scatterStyle val="lineMarker"/>
        <c:ser>
          <c:idx val="0"/>
          <c:order val="0"/>
          <c:tx>
            <c:strRef>
              <c:f>'Ind 20B'!$B$31:$B$32</c:f>
              <c:strCache>
                <c:ptCount val="1"/>
                <c:pt idx="0">
                  <c:v>PISA 2009 %</c:v>
                </c:pt>
              </c:strCache>
            </c:strRef>
          </c:tx>
          <c:spPr>
            <a:ln w="25400">
              <a:noFill/>
            </a:ln>
          </c:spPr>
          <c:marker>
            <c:symbol val="dash"/>
            <c:size val="7"/>
            <c:spPr>
              <a:ln w="6350">
                <a:solidFill>
                  <a:srgbClr val="1F497D">
                    <a:lumMod val="75000"/>
                  </a:srgbClr>
                </a:solidFill>
              </a:ln>
            </c:spPr>
          </c:marker>
          <c:dLbls>
            <c:spPr>
              <a:noFill/>
              <a:ln>
                <a:noFill/>
              </a:ln>
              <a:effectLst/>
            </c:spPr>
            <c:txPr>
              <a:bodyPr/>
              <a:lstStyle/>
              <a:p>
                <a:pPr>
                  <a:defRPr>
                    <a:solidFill>
                      <a:srgbClr val="254061"/>
                    </a:solidFill>
                  </a:defRPr>
                </a:pPr>
                <a:endParaRPr lang="es-ES"/>
              </a:p>
            </c:txPr>
            <c:dLblPos val="b"/>
            <c:showVal val="1"/>
            <c:extLst>
              <c:ext xmlns:c15="http://schemas.microsoft.com/office/drawing/2012/chart" uri="{CE6537A1-D6FC-4f65-9D91-7224C49458BB}">
                <c15:showLeaderLines val="0"/>
              </c:ext>
            </c:extLst>
          </c:dLbls>
          <c:xVal>
            <c:strRef>
              <c:f>'Ind 20B'!$A$33:$A$42</c:f>
              <c:strCache>
                <c:ptCount val="10"/>
                <c:pt idx="0">
                  <c:v>Portugal</c:v>
                </c:pt>
                <c:pt idx="1">
                  <c:v>España</c:v>
                </c:pt>
                <c:pt idx="2">
                  <c:v>Uruguay</c:v>
                </c:pt>
                <c:pt idx="3">
                  <c:v>Chile</c:v>
                </c:pt>
                <c:pt idx="4">
                  <c:v>Brasil</c:v>
                </c:pt>
                <c:pt idx="5">
                  <c:v>Argentina</c:v>
                </c:pt>
                <c:pt idx="6">
                  <c:v>Costa Rica</c:v>
                </c:pt>
                <c:pt idx="7">
                  <c:v>Colombia</c:v>
                </c:pt>
                <c:pt idx="8">
                  <c:v>Mexico</c:v>
                </c:pt>
                <c:pt idx="9">
                  <c:v>Perú</c:v>
                </c:pt>
              </c:strCache>
            </c:strRef>
          </c:xVal>
          <c:yVal>
            <c:numRef>
              <c:f>'Ind 20B'!$B$33:$B$42</c:f>
              <c:numCache>
                <c:formatCode>0.0</c:formatCode>
                <c:ptCount val="10"/>
                <c:pt idx="0">
                  <c:v>91.14632529090116</c:v>
                </c:pt>
                <c:pt idx="1">
                  <c:v>84.821987656528947</c:v>
                </c:pt>
                <c:pt idx="2">
                  <c:v>60.470576629663739</c:v>
                </c:pt>
                <c:pt idx="3">
                  <c:v>55.474423466940323</c:v>
                </c:pt>
                <c:pt idx="4">
                  <c:v>58.3036466400116</c:v>
                </c:pt>
                <c:pt idx="5">
                  <c:v>50.944128352666162</c:v>
                </c:pt>
                <c:pt idx="6">
                  <c:v>40.337560092610161</c:v>
                </c:pt>
                <c:pt idx="7">
                  <c:v>31.447137163904905</c:v>
                </c:pt>
                <c:pt idx="8">
                  <c:v>35.42285874473788</c:v>
                </c:pt>
                <c:pt idx="9">
                  <c:v>25.040806222712796</c:v>
                </c:pt>
              </c:numCache>
            </c:numRef>
          </c:yVal>
        </c:ser>
        <c:axId val="255326464"/>
        <c:axId val="255340544"/>
      </c:scatterChart>
      <c:catAx>
        <c:axId val="255326464"/>
        <c:scaling>
          <c:orientation val="minMax"/>
        </c:scaling>
        <c:axPos val="b"/>
        <c:numFmt formatCode="General" sourceLinked="0"/>
        <c:tickLblPos val="nextTo"/>
        <c:spPr>
          <a:ln w="6350">
            <a:solidFill>
              <a:srgbClr val="7F7F7F"/>
            </a:solidFill>
          </a:ln>
        </c:spPr>
        <c:crossAx val="255340544"/>
        <c:crosses val="autoZero"/>
        <c:auto val="1"/>
        <c:lblAlgn val="ctr"/>
        <c:lblOffset val="100"/>
      </c:catAx>
      <c:valAx>
        <c:axId val="255340544"/>
        <c:scaling>
          <c:orientation val="minMax"/>
          <c:min val="0"/>
        </c:scaling>
        <c:delete val="1"/>
        <c:axPos val="l"/>
        <c:numFmt formatCode="0.0" sourceLinked="1"/>
        <c:tickLblPos val="none"/>
        <c:crossAx val="255326464"/>
        <c:crosses val="autoZero"/>
        <c:crossBetween val="between"/>
      </c:valAx>
    </c:plotArea>
    <c:legend>
      <c:legendPos val="t"/>
      <c:layout>
        <c:manualLayout>
          <c:xMode val="edge"/>
          <c:yMode val="edge"/>
          <c:x val="0.27943592592592592"/>
          <c:y val="2.6458333333333341E-2"/>
          <c:w val="0.47875777777777972"/>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88" r="0.75000000000000488"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17813103550735E-2"/>
          <c:y val="0.23078560115190824"/>
          <c:w val="0.91924406083854904"/>
          <c:h val="0.39300355200079501"/>
        </c:manualLayout>
      </c:layout>
      <c:barChart>
        <c:barDir val="col"/>
        <c:grouping val="stacked"/>
        <c:ser>
          <c:idx val="1"/>
          <c:order val="1"/>
          <c:tx>
            <c:v>A diario, fuera de la escuela</c:v>
          </c:tx>
          <c:spPr>
            <a:solidFill>
              <a:srgbClr val="8EB4E3"/>
            </a:solidFill>
            <a:ln w="9525">
              <a:solidFill>
                <a:srgbClr val="000000"/>
              </a:solidFill>
              <a:prstDash val="solid"/>
            </a:ln>
          </c:spPr>
          <c:dLbls>
            <c:spPr>
              <a:noFill/>
              <a:ln>
                <a:noFill/>
              </a:ln>
              <a:effectLst/>
            </c:spPr>
            <c:showVal val="1"/>
            <c:extLst>
              <c:ext xmlns:c15="http://schemas.microsoft.com/office/drawing/2012/chart" uri="{CE6537A1-D6FC-4f65-9D91-7224C49458BB}">
                <c15:layout/>
                <c15:showLeaderLines val="1"/>
              </c:ext>
            </c:extLst>
          </c:dLbls>
          <c:cat>
            <c:strRef>
              <c:f>'Ind 20C'!$F$6:$F$11</c:f>
              <c:strCache>
                <c:ptCount val="6"/>
                <c:pt idx="0">
                  <c:v>España  33</c:v>
                </c:pt>
                <c:pt idx="1">
                  <c:v>Portugal  35</c:v>
                </c:pt>
                <c:pt idx="2">
                  <c:v>Chile    36</c:v>
                </c:pt>
                <c:pt idx="3">
                  <c:v>OECD 30</c:v>
                </c:pt>
                <c:pt idx="4">
                  <c:v>Costa Rica 25</c:v>
                </c:pt>
                <c:pt idx="5">
                  <c:v>Mexico  18</c:v>
                </c:pt>
              </c:strCache>
            </c:strRef>
          </c:cat>
          <c:val>
            <c:numRef>
              <c:f>'Ind 20C'!$C$6:$C$11</c:f>
              <c:numCache>
                <c:formatCode>0.0</c:formatCode>
                <c:ptCount val="6"/>
                <c:pt idx="0">
                  <c:v>107.18704270430075</c:v>
                </c:pt>
                <c:pt idx="1">
                  <c:v>98.733216306785778</c:v>
                </c:pt>
                <c:pt idx="2">
                  <c:v>105.70454004625998</c:v>
                </c:pt>
                <c:pt idx="3">
                  <c:v>104.25869360990281</c:v>
                </c:pt>
                <c:pt idx="4">
                  <c:v>90.791905729105068</c:v>
                </c:pt>
                <c:pt idx="5">
                  <c:v>80.190066659319299</c:v>
                </c:pt>
              </c:numCache>
            </c:numRef>
          </c:val>
        </c:ser>
        <c:ser>
          <c:idx val="0"/>
          <c:order val="2"/>
          <c:tx>
            <c:v>A diario en la escuela</c:v>
          </c:tx>
          <c:spPr>
            <a:solidFill>
              <a:srgbClr val="4F81BD"/>
            </a:solidFill>
            <a:ln w="9525">
              <a:solidFill>
                <a:srgbClr val="000000"/>
              </a:solidFill>
              <a:prstDash val="solid"/>
            </a:ln>
          </c:spPr>
          <c:dLbls>
            <c:dLbl>
              <c:idx val="5"/>
              <c:layout>
                <c:manualLayout>
                  <c:x val="-2.3518518518518518E-2"/>
                  <c:y val="0"/>
                </c:manualLayout>
              </c:layout>
              <c:showVal val="1"/>
            </c:dLbl>
            <c:spPr>
              <a:noFill/>
              <a:ln>
                <a:noFill/>
              </a:ln>
              <a:effectLst/>
            </c:spPr>
            <c:txPr>
              <a:bodyPr/>
              <a:lstStyle/>
              <a:p>
                <a:pPr>
                  <a:defRPr>
                    <a:solidFill>
                      <a:schemeClr val="bg1"/>
                    </a:solidFill>
                  </a:defRPr>
                </a:pPr>
                <a:endParaRPr lang="es-ES"/>
              </a:p>
            </c:txPr>
            <c:showVal val="1"/>
            <c:extLst>
              <c:ext xmlns:c15="http://schemas.microsoft.com/office/drawing/2012/chart" uri="{CE6537A1-D6FC-4f65-9D91-7224C49458BB}">
                <c15:layout/>
                <c15:showLeaderLines val="1"/>
              </c:ext>
            </c:extLst>
          </c:dLbls>
          <c:cat>
            <c:strRef>
              <c:f>'Ind 20C'!$F$6:$F$11</c:f>
              <c:strCache>
                <c:ptCount val="6"/>
                <c:pt idx="0">
                  <c:v>España  33</c:v>
                </c:pt>
                <c:pt idx="1">
                  <c:v>Portugal  35</c:v>
                </c:pt>
                <c:pt idx="2">
                  <c:v>Chile    36</c:v>
                </c:pt>
                <c:pt idx="3">
                  <c:v>OECD 30</c:v>
                </c:pt>
                <c:pt idx="4">
                  <c:v>Costa Rica 25</c:v>
                </c:pt>
                <c:pt idx="5">
                  <c:v>Mexico  18</c:v>
                </c:pt>
              </c:strCache>
            </c:strRef>
          </c:cat>
          <c:val>
            <c:numRef>
              <c:f>'Ind 20C'!$B$6:$B$11</c:f>
              <c:numCache>
                <c:formatCode>0.0</c:formatCode>
                <c:ptCount val="6"/>
                <c:pt idx="0">
                  <c:v>34.455139785679044</c:v>
                </c:pt>
                <c:pt idx="1">
                  <c:v>24.330290455305814</c:v>
                </c:pt>
                <c:pt idx="2">
                  <c:v>29.928943700551706</c:v>
                </c:pt>
                <c:pt idx="3">
                  <c:v>25.303544764856131</c:v>
                </c:pt>
                <c:pt idx="4">
                  <c:v>28.720338265003161</c:v>
                </c:pt>
                <c:pt idx="5">
                  <c:v>25.689373016576383</c:v>
                </c:pt>
              </c:numCache>
            </c:numRef>
          </c:val>
        </c:ser>
        <c:gapWidth val="50"/>
        <c:overlap val="100"/>
        <c:axId val="255367808"/>
        <c:axId val="255398272"/>
      </c:barChart>
      <c:lineChart>
        <c:grouping val="standard"/>
        <c:ser>
          <c:idx val="2"/>
          <c:order val="0"/>
          <c:tx>
            <c:v>Durante el fin de semana</c:v>
          </c:tx>
          <c:spPr>
            <a:ln w="28575">
              <a:noFill/>
            </a:ln>
          </c:spPr>
          <c:marker>
            <c:symbol val="circle"/>
            <c:size val="6"/>
            <c:spPr>
              <a:solidFill>
                <a:srgbClr val="1F497D"/>
              </a:solidFill>
              <a:ln>
                <a:solidFill>
                  <a:srgbClr val="000000"/>
                </a:solidFill>
                <a:prstDash val="solid"/>
              </a:ln>
            </c:spPr>
          </c:marker>
          <c:dLbls>
            <c:dLbl>
              <c:idx val="5"/>
              <c:layout>
                <c:manualLayout>
                  <c:x val="-3.8288148148148148E-2"/>
                  <c:y val="-7.1558680555555559E-2"/>
                </c:manualLayout>
              </c:layout>
              <c:dLblPos val="r"/>
              <c:showVal val="1"/>
            </c:dLbl>
            <c:spPr>
              <a:noFill/>
              <a:ln>
                <a:noFill/>
              </a:ln>
              <a:effectLst/>
            </c:spPr>
            <c:dLblPos val="t"/>
            <c:showVal val="1"/>
            <c:extLst>
              <c:ext xmlns:c15="http://schemas.microsoft.com/office/drawing/2012/chart" uri="{CE6537A1-D6FC-4f65-9D91-7224C49458BB}">
                <c15:layout/>
                <c15:showLeaderLines val="1"/>
              </c:ext>
            </c:extLst>
          </c:dLbls>
          <c:val>
            <c:numRef>
              <c:f>'Ind 20C'!$D$6:$D$11</c:f>
              <c:numCache>
                <c:formatCode>0.0</c:formatCode>
                <c:ptCount val="6"/>
                <c:pt idx="0">
                  <c:v>149.48255593732833</c:v>
                </c:pt>
                <c:pt idx="1">
                  <c:v>148.75306777873672</c:v>
                </c:pt>
                <c:pt idx="2">
                  <c:v>148.28439317892287</c:v>
                </c:pt>
                <c:pt idx="3">
                  <c:v>137.54917093538569</c:v>
                </c:pt>
                <c:pt idx="4">
                  <c:v>112.89250196663166</c:v>
                </c:pt>
                <c:pt idx="5">
                  <c:v>90.914855570723589</c:v>
                </c:pt>
              </c:numCache>
            </c:numRef>
          </c:val>
        </c:ser>
        <c:marker val="1"/>
        <c:axId val="255367808"/>
        <c:axId val="255398272"/>
      </c:lineChart>
      <c:catAx>
        <c:axId val="255367808"/>
        <c:scaling>
          <c:orientation val="minMax"/>
        </c:scaling>
        <c:axPos val="b"/>
        <c:numFmt formatCode="General" sourceLinked="1"/>
        <c:tickLblPos val="nextTo"/>
        <c:spPr>
          <a:ln w="3175">
            <a:solidFill>
              <a:srgbClr val="808080"/>
            </a:solidFill>
            <a:prstDash val="solid"/>
          </a:ln>
        </c:spPr>
        <c:txPr>
          <a:bodyPr rot="-5400000" vert="horz"/>
          <a:lstStyle/>
          <a:p>
            <a:pPr>
              <a:defRPr/>
            </a:pPr>
            <a:endParaRPr lang="es-ES"/>
          </a:p>
        </c:txPr>
        <c:crossAx val="255398272"/>
        <c:crosses val="autoZero"/>
        <c:lblAlgn val="ctr"/>
        <c:lblOffset val="100"/>
      </c:catAx>
      <c:valAx>
        <c:axId val="255398272"/>
        <c:scaling>
          <c:orientation val="minMax"/>
        </c:scaling>
        <c:delete val="1"/>
        <c:axPos val="l"/>
        <c:numFmt formatCode="General" sourceLinked="0"/>
        <c:tickLblPos val="none"/>
        <c:crossAx val="255367808"/>
        <c:crosses val="autoZero"/>
        <c:crossBetween val="between"/>
      </c:valAx>
      <c:spPr>
        <a:solidFill>
          <a:srgbClr val="FFFFFF"/>
        </a:solidFill>
        <a:ln w="25400">
          <a:noFill/>
        </a:ln>
      </c:spPr>
    </c:plotArea>
    <c:legend>
      <c:legendPos val="t"/>
      <c:layout>
        <c:manualLayout>
          <c:xMode val="edge"/>
          <c:yMode val="edge"/>
          <c:x val="2.4167962962962971E-2"/>
          <c:y val="4.2854513888888904E-2"/>
          <c:w val="0.97285351851852686"/>
          <c:h val="7.7915277777777792E-2"/>
        </c:manualLayout>
      </c:layout>
      <c:spPr>
        <a:noFill/>
        <a:ln w="25400">
          <a:noFill/>
        </a:ln>
      </c:spPr>
    </c:legend>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Avenir LT 35 Light" pitchFamily="2" charset="0"/>
          <a:ea typeface="Calibri"/>
          <a:cs typeface="Calibri"/>
        </a:defRPr>
      </a:pPr>
      <a:endParaRPr lang="es-ES"/>
    </a:p>
  </c:txPr>
  <c:printSettings>
    <c:headerFooter/>
    <c:pageMargins b="0.750000000000004" l="0.70000000000000062" r="0.70000000000000062" t="0.750000000000004" header="0.30000000000000032" footer="0.30000000000000032"/>
    <c:pageSetup orientation="portrait"/>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lang val="es-ES"/>
  <c:style val="3"/>
  <c:chart>
    <c:plotArea>
      <c:layout>
        <c:manualLayout>
          <c:layoutTarget val="inner"/>
          <c:xMode val="edge"/>
          <c:yMode val="edge"/>
          <c:x val="5.1766047480268973E-2"/>
          <c:y val="0.14855630319271051"/>
          <c:w val="0.9219217219187249"/>
          <c:h val="0.57461660559092209"/>
        </c:manualLayout>
      </c:layout>
      <c:barChart>
        <c:barDir val="col"/>
        <c:grouping val="stacked"/>
        <c:ser>
          <c:idx val="0"/>
          <c:order val="0"/>
          <c:tx>
            <c:strRef>
              <c:f>'Ind 20D'!$B$4</c:f>
              <c:strCache>
                <c:ptCount val="1"/>
                <c:pt idx="0">
                  <c:v>Los estudiantes usan el computador</c:v>
                </c:pt>
              </c:strCache>
            </c:strRef>
          </c:tx>
          <c:spPr>
            <a:solidFill>
              <a:srgbClr val="4F81BD"/>
            </a:solidFill>
            <a:ln w="9525">
              <a:solidFill>
                <a:srgbClr val="000000"/>
              </a:solidFill>
              <a:prstDash val="solid"/>
            </a:ln>
          </c:spPr>
          <c:dLbls>
            <c:spPr>
              <a:noFill/>
              <a:ln>
                <a:noFill/>
              </a:ln>
              <a:effectLst/>
            </c:spPr>
            <c:txPr>
              <a:bodyPr/>
              <a:lstStyle/>
              <a:p>
                <a:pPr>
                  <a:defRPr>
                    <a:solidFill>
                      <a:schemeClr val="bg1"/>
                    </a:solidFill>
                  </a:defRPr>
                </a:pPr>
                <a:endParaRPr lang="es-ES"/>
              </a:p>
            </c:txPr>
            <c:showVal val="1"/>
            <c:extLst>
              <c:ext xmlns:c15="http://schemas.microsoft.com/office/drawing/2012/chart" uri="{CE6537A1-D6FC-4f65-9D91-7224C49458BB}">
                <c15:layout/>
                <c15:showLeaderLines val="1"/>
              </c:ext>
            </c:extLst>
          </c:dLbls>
          <c:cat>
            <c:strRef>
              <c:f>'Ind 20D'!$A$5:$A$11</c:f>
              <c:strCache>
                <c:ptCount val="7"/>
                <c:pt idx="0">
                  <c:v>Mexico</c:v>
                </c:pt>
                <c:pt idx="1">
                  <c:v>Uruguay</c:v>
                </c:pt>
                <c:pt idx="2">
                  <c:v>OECD </c:v>
                </c:pt>
                <c:pt idx="3">
                  <c:v>España</c:v>
                </c:pt>
                <c:pt idx="4">
                  <c:v>Portugal</c:v>
                </c:pt>
                <c:pt idx="5">
                  <c:v>Chile</c:v>
                </c:pt>
                <c:pt idx="6">
                  <c:v>Costa Rica</c:v>
                </c:pt>
              </c:strCache>
            </c:strRef>
          </c:cat>
          <c:val>
            <c:numRef>
              <c:f>'Ind 20D'!$B$5:$B$11</c:f>
              <c:numCache>
                <c:formatCode>0.0</c:formatCode>
                <c:ptCount val="7"/>
                <c:pt idx="0">
                  <c:v>41.405967633846458</c:v>
                </c:pt>
                <c:pt idx="1">
                  <c:v>39.360554962226338</c:v>
                </c:pt>
                <c:pt idx="2">
                  <c:v>31.552742493514391</c:v>
                </c:pt>
                <c:pt idx="3">
                  <c:v>29.449385878220575</c:v>
                </c:pt>
                <c:pt idx="4">
                  <c:v>28.822487045003303</c:v>
                </c:pt>
                <c:pt idx="5">
                  <c:v>28.296811589577676</c:v>
                </c:pt>
                <c:pt idx="6">
                  <c:v>25.561536243626975</c:v>
                </c:pt>
              </c:numCache>
            </c:numRef>
          </c:val>
        </c:ser>
        <c:ser>
          <c:idx val="1"/>
          <c:order val="1"/>
          <c:tx>
            <c:strRef>
              <c:f>'Ind 20D'!$C$4</c:f>
              <c:strCache>
                <c:ptCount val="1"/>
                <c:pt idx="0">
                  <c:v>Solo el profesor usa el computador</c:v>
                </c:pt>
              </c:strCache>
            </c:strRef>
          </c:tx>
          <c:spPr>
            <a:solidFill>
              <a:srgbClr val="B9CDE5"/>
            </a:solidFill>
            <a:ln w="9525">
              <a:solidFill>
                <a:srgbClr val="000000"/>
              </a:solidFill>
              <a:prstDash val="solid"/>
            </a:ln>
          </c:spPr>
          <c:dLbls>
            <c:spPr>
              <a:noFill/>
              <a:ln>
                <a:noFill/>
              </a:ln>
              <a:effectLst/>
            </c:spPr>
            <c:showVal val="1"/>
            <c:extLst>
              <c:ext xmlns:c15="http://schemas.microsoft.com/office/drawing/2012/chart" uri="{CE6537A1-D6FC-4f65-9D91-7224C49458BB}">
                <c15:layout/>
                <c15:showLeaderLines val="1"/>
              </c:ext>
            </c:extLst>
          </c:dLbls>
          <c:cat>
            <c:strRef>
              <c:f>'Ind 20D'!$A$5:$A$11</c:f>
              <c:strCache>
                <c:ptCount val="7"/>
                <c:pt idx="0">
                  <c:v>Mexico</c:v>
                </c:pt>
                <c:pt idx="1">
                  <c:v>Uruguay</c:v>
                </c:pt>
                <c:pt idx="2">
                  <c:v>OECD </c:v>
                </c:pt>
                <c:pt idx="3">
                  <c:v>España</c:v>
                </c:pt>
                <c:pt idx="4">
                  <c:v>Portugal</c:v>
                </c:pt>
                <c:pt idx="5">
                  <c:v>Chile</c:v>
                </c:pt>
                <c:pt idx="6">
                  <c:v>Costa Rica</c:v>
                </c:pt>
              </c:strCache>
            </c:strRef>
          </c:cat>
          <c:val>
            <c:numRef>
              <c:f>'Ind 20D'!$C$5:$C$11</c:f>
              <c:numCache>
                <c:formatCode>0.0</c:formatCode>
                <c:ptCount val="7"/>
                <c:pt idx="0">
                  <c:v>15.708754679753948</c:v>
                </c:pt>
                <c:pt idx="1">
                  <c:v>8.3367585991813069</c:v>
                </c:pt>
                <c:pt idx="2">
                  <c:v>13.66396285091666</c:v>
                </c:pt>
                <c:pt idx="3">
                  <c:v>10.770985150381168</c:v>
                </c:pt>
                <c:pt idx="4">
                  <c:v>23.205732118252701</c:v>
                </c:pt>
                <c:pt idx="5">
                  <c:v>12.733244023457949</c:v>
                </c:pt>
                <c:pt idx="6">
                  <c:v>7.1089410834771822</c:v>
                </c:pt>
              </c:numCache>
            </c:numRef>
          </c:val>
        </c:ser>
        <c:gapWidth val="78"/>
        <c:overlap val="100"/>
        <c:axId val="255452672"/>
        <c:axId val="255454208"/>
      </c:barChart>
      <c:catAx>
        <c:axId val="255452672"/>
        <c:scaling>
          <c:orientation val="minMax"/>
        </c:scaling>
        <c:axPos val="b"/>
        <c:numFmt formatCode="General" sourceLinked="1"/>
        <c:tickLblPos val="nextTo"/>
        <c:spPr>
          <a:ln w="3175">
            <a:solidFill>
              <a:srgbClr val="808080"/>
            </a:solidFill>
            <a:prstDash val="solid"/>
          </a:ln>
        </c:spPr>
        <c:txPr>
          <a:bodyPr rot="-5400000" vert="horz"/>
          <a:lstStyle/>
          <a:p>
            <a:pPr>
              <a:defRPr/>
            </a:pPr>
            <a:endParaRPr lang="es-ES"/>
          </a:p>
        </c:txPr>
        <c:crossAx val="255454208"/>
        <c:crosses val="autoZero"/>
        <c:auto val="1"/>
        <c:lblAlgn val="ctr"/>
        <c:lblOffset val="100"/>
        <c:tickLblSkip val="1"/>
      </c:catAx>
      <c:valAx>
        <c:axId val="255454208"/>
        <c:scaling>
          <c:orientation val="minMax"/>
        </c:scaling>
        <c:axPos val="l"/>
        <c:majorGridlines>
          <c:spPr>
            <a:ln w="3175">
              <a:solidFill>
                <a:srgbClr val="BFBFBF"/>
              </a:solidFill>
              <a:prstDash val="sysDot"/>
            </a:ln>
          </c:spPr>
        </c:majorGridlines>
        <c:numFmt formatCode="General" sourceLinked="0"/>
        <c:tickLblPos val="nextTo"/>
        <c:spPr>
          <a:ln w="3175">
            <a:solidFill>
              <a:srgbClr val="808080"/>
            </a:solidFill>
            <a:prstDash val="solid"/>
          </a:ln>
        </c:spPr>
        <c:txPr>
          <a:bodyPr rot="0" vert="horz"/>
          <a:lstStyle/>
          <a:p>
            <a:pPr>
              <a:defRPr/>
            </a:pPr>
            <a:endParaRPr lang="es-ES"/>
          </a:p>
        </c:txPr>
        <c:crossAx val="255452672"/>
        <c:crosses val="autoZero"/>
        <c:crossBetween val="between"/>
        <c:majorUnit val="10"/>
      </c:valAx>
      <c:spPr>
        <a:solidFill>
          <a:srgbClr val="FFFFFF"/>
        </a:solidFill>
        <a:ln w="25400">
          <a:noFill/>
        </a:ln>
      </c:spPr>
    </c:plotArea>
    <c:legend>
      <c:legendPos val="r"/>
      <c:layout>
        <c:manualLayout>
          <c:xMode val="edge"/>
          <c:yMode val="edge"/>
          <c:x val="0.11615429172635326"/>
          <c:y val="1.7949613631402742E-2"/>
          <c:w val="0.78024867727511094"/>
          <c:h val="6.9232990107006537E-2"/>
        </c:manualLayout>
      </c:layout>
      <c:spPr>
        <a:noFill/>
        <a:ln w="25400">
          <a:noFill/>
        </a:ln>
      </c:spPr>
    </c:legend>
    <c:plotVisOnly val="1"/>
    <c:dispBlanksAs val="gap"/>
  </c:chart>
  <c:spPr>
    <a:solidFill>
      <a:srgbClr val="FFFFFF"/>
    </a:solidFill>
    <a:ln w="3175">
      <a:noFill/>
      <a:prstDash val="solid"/>
    </a:ln>
  </c:spPr>
  <c:txPr>
    <a:bodyPr/>
    <a:lstStyle/>
    <a:p>
      <a:pPr>
        <a:defRPr sz="800" b="0" i="0" u="none" strike="noStrike" baseline="0">
          <a:solidFill>
            <a:srgbClr val="000000"/>
          </a:solidFill>
          <a:latin typeface="Avenir LT 35 Light" pitchFamily="2" charset="0"/>
          <a:ea typeface="Calibri"/>
          <a:cs typeface="Calibri"/>
        </a:defRPr>
      </a:pPr>
      <a:endParaRPr lang="es-ES"/>
    </a:p>
  </c:txPr>
  <c:printSettings>
    <c:headerFooter/>
    <c:pageMargins b="0.750000000000004" l="0.70000000000000062" r="0.70000000000000062" t="0.750000000000004" header="0.30000000000000032" footer="0.30000000000000032"/>
    <c:pageSetup orientation="portrait"/>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6.4335502992710139E-2"/>
          <c:y val="0.14117667265525849"/>
          <c:w val="0.90983785974268749"/>
          <c:h val="0.55595601647492865"/>
        </c:manualLayout>
      </c:layout>
      <c:barChart>
        <c:barDir val="col"/>
        <c:grouping val="clustered"/>
        <c:ser>
          <c:idx val="1"/>
          <c:order val="0"/>
          <c:tx>
            <c:strRef>
              <c:f>'Ind 26'!$Y$5:$Y$6</c:f>
              <c:strCache>
                <c:ptCount val="1"/>
                <c:pt idx="0">
                  <c:v>2015 (*)</c:v>
                </c:pt>
              </c:strCache>
            </c:strRef>
          </c:tx>
          <c:spPr>
            <a:noFill/>
            <a:ln w="9525">
              <a:solidFill>
                <a:srgbClr val="FF0000"/>
              </a:solidFill>
            </a:ln>
          </c:spPr>
          <c:dPt>
            <c:idx val="17"/>
            <c:spPr>
              <a:noFill/>
              <a:ln w="9525">
                <a:noFill/>
              </a:ln>
            </c:spPr>
          </c:dPt>
          <c:dLbls>
            <c:dLbl>
              <c:idx val="4"/>
              <c:layout>
                <c:manualLayout>
                  <c:x val="-9.3915044598554716E-3"/>
                  <c:y val="-4.3626270572191183E-3"/>
                </c:manualLayout>
              </c:layout>
              <c:showVal val="1"/>
            </c:dLbl>
            <c:spPr>
              <a:noFill/>
              <a:ln>
                <a:noFill/>
              </a:ln>
              <a:effectLst/>
            </c:spPr>
            <c:txPr>
              <a:bodyPr/>
              <a:lstStyle/>
              <a:p>
                <a:pPr>
                  <a:defRPr>
                    <a:solidFill>
                      <a:srgbClr val="C00000"/>
                    </a:solidFill>
                  </a:defRPr>
                </a:pPr>
                <a:endParaRPr lang="es-ES"/>
              </a:p>
            </c:txPr>
            <c:showVal val="1"/>
            <c:extLst>
              <c:ext xmlns:c15="http://schemas.microsoft.com/office/drawing/2012/chart" uri="{CE6537A1-D6FC-4f65-9D91-7224C49458BB}">
                <c15:layout/>
                <c15:showLeaderLines val="0"/>
              </c:ext>
            </c:extLst>
          </c:dLbls>
          <c:cat>
            <c:strRef>
              <c:f>'Ind 26'!$V$7:$V$28</c:f>
              <c:strCache>
                <c:ptCount val="22"/>
                <c:pt idx="0">
                  <c:v>Argentina </c:v>
                </c:pt>
                <c:pt idx="1">
                  <c:v>Uruguay</c:v>
                </c:pt>
                <c:pt idx="2">
                  <c:v>España </c:v>
                </c:pt>
                <c:pt idx="3">
                  <c:v>Bolivia</c:v>
                </c:pt>
                <c:pt idx="4">
                  <c:v>Chile</c:v>
                </c:pt>
                <c:pt idx="5">
                  <c:v>Nicaragua</c:v>
                </c:pt>
                <c:pt idx="6">
                  <c:v>Paraguay </c:v>
                </c:pt>
                <c:pt idx="7">
                  <c:v>México</c:v>
                </c:pt>
                <c:pt idx="8">
                  <c:v>Colombia</c:v>
                </c:pt>
                <c:pt idx="9">
                  <c:v>Panamá</c:v>
                </c:pt>
                <c:pt idx="10">
                  <c:v>Ecuador</c:v>
                </c:pt>
                <c:pt idx="11">
                  <c:v>Perú </c:v>
                </c:pt>
                <c:pt idx="12">
                  <c:v>R. Dominicana</c:v>
                </c:pt>
                <c:pt idx="13">
                  <c:v>Brasil</c:v>
                </c:pt>
                <c:pt idx="14">
                  <c:v>El Salvador</c:v>
                </c:pt>
                <c:pt idx="15">
                  <c:v>Guatemala</c:v>
                </c:pt>
                <c:pt idx="16">
                  <c:v>Honduras</c:v>
                </c:pt>
                <c:pt idx="17">
                  <c:v>Costa Rica</c:v>
                </c:pt>
                <c:pt idx="18">
                  <c:v>Cuba</c:v>
                </c:pt>
                <c:pt idx="19">
                  <c:v>Portugal </c:v>
                </c:pt>
                <c:pt idx="21">
                  <c:v>Iberoamérica</c:v>
                </c:pt>
              </c:strCache>
            </c:strRef>
          </c:cat>
          <c:val>
            <c:numRef>
              <c:f>'Ind 26'!$Y$7:$Y$28</c:f>
              <c:numCache>
                <c:formatCode>0</c:formatCode>
                <c:ptCount val="22"/>
                <c:pt idx="0">
                  <c:v>98.971816347423996</c:v>
                </c:pt>
                <c:pt idx="1">
                  <c:v>98.5</c:v>
                </c:pt>
                <c:pt idx="2">
                  <c:v>98.094488843191925</c:v>
                </c:pt>
                <c:pt idx="3">
                  <c:v>97</c:v>
                </c:pt>
                <c:pt idx="4">
                  <c:v>96.234594643874587</c:v>
                </c:pt>
                <c:pt idx="5">
                  <c:v>95.124103160495054</c:v>
                </c:pt>
                <c:pt idx="6">
                  <c:v>94.616720084385648</c:v>
                </c:pt>
                <c:pt idx="7">
                  <c:v>94.310036241814714</c:v>
                </c:pt>
                <c:pt idx="8">
                  <c:v>94.19</c:v>
                </c:pt>
                <c:pt idx="9">
                  <c:v>93.996193533344538</c:v>
                </c:pt>
                <c:pt idx="10">
                  <c:v>93.939099775336331</c:v>
                </c:pt>
                <c:pt idx="11">
                  <c:v>93.786121498289134</c:v>
                </c:pt>
                <c:pt idx="12">
                  <c:v>91.991165926726865</c:v>
                </c:pt>
                <c:pt idx="13">
                  <c:v>90.336835288303192</c:v>
                </c:pt>
                <c:pt idx="14">
                  <c:v>86.767576350267646</c:v>
                </c:pt>
                <c:pt idx="15">
                  <c:v>85.536385515961229</c:v>
                </c:pt>
                <c:pt idx="16">
                  <c:v>85.464439624077244</c:v>
                </c:pt>
                <c:pt idx="17">
                  <c:v>0</c:v>
                </c:pt>
                <c:pt idx="21">
                  <c:v>94.519808858424426</c:v>
                </c:pt>
              </c:numCache>
            </c:numRef>
          </c:val>
        </c:ser>
        <c:ser>
          <c:idx val="2"/>
          <c:order val="1"/>
          <c:tx>
            <c:strRef>
              <c:f>'Ind 26'!$W$5:$W$6</c:f>
              <c:strCache>
                <c:ptCount val="1"/>
                <c:pt idx="0">
                  <c:v>2010</c:v>
                </c:pt>
              </c:strCache>
            </c:strRef>
          </c:tx>
          <c:spPr>
            <a:noFill/>
            <a:ln w="9525">
              <a:solidFill>
                <a:srgbClr val="254061"/>
              </a:solidFill>
            </a:ln>
          </c:spPr>
          <c:dPt>
            <c:idx val="3"/>
            <c:spPr>
              <a:noFill/>
              <a:ln w="9525">
                <a:noFill/>
              </a:ln>
            </c:spPr>
          </c:dPt>
          <c:dPt>
            <c:idx val="13"/>
            <c:spPr>
              <a:noFill/>
              <a:ln w="9525">
                <a:noFill/>
              </a:ln>
            </c:spPr>
          </c:dPt>
          <c:dPt>
            <c:idx val="17"/>
            <c:spPr>
              <a:noFill/>
              <a:ln w="9525">
                <a:noFill/>
              </a:ln>
            </c:spPr>
          </c:dPt>
          <c:dLbls>
            <c:spPr>
              <a:noFill/>
              <a:ln>
                <a:noFill/>
              </a:ln>
              <a:effectLst/>
            </c:spPr>
            <c:txPr>
              <a:bodyPr/>
              <a:lstStyle/>
              <a:p>
                <a:pPr>
                  <a:defRPr>
                    <a:solidFill>
                      <a:srgbClr val="254061"/>
                    </a:solidFill>
                  </a:defRPr>
                </a:pPr>
                <a:endParaRPr lang="es-ES"/>
              </a:p>
            </c:txPr>
            <c:dLblPos val="ctr"/>
            <c:showVal val="1"/>
            <c:extLst>
              <c:ext xmlns:c15="http://schemas.microsoft.com/office/drawing/2012/chart" uri="{CE6537A1-D6FC-4f65-9D91-7224C49458BB}">
                <c15:layout/>
                <c15:showLeaderLines val="0"/>
              </c:ext>
            </c:extLst>
          </c:dLbls>
          <c:cat>
            <c:strRef>
              <c:f>'Ind 26'!$V$7:$V$28</c:f>
              <c:strCache>
                <c:ptCount val="22"/>
                <c:pt idx="0">
                  <c:v>Argentina </c:v>
                </c:pt>
                <c:pt idx="1">
                  <c:v>Uruguay</c:v>
                </c:pt>
                <c:pt idx="2">
                  <c:v>España </c:v>
                </c:pt>
                <c:pt idx="3">
                  <c:v>Bolivia</c:v>
                </c:pt>
                <c:pt idx="4">
                  <c:v>Chile</c:v>
                </c:pt>
                <c:pt idx="5">
                  <c:v>Nicaragua</c:v>
                </c:pt>
                <c:pt idx="6">
                  <c:v>Paraguay </c:v>
                </c:pt>
                <c:pt idx="7">
                  <c:v>México</c:v>
                </c:pt>
                <c:pt idx="8">
                  <c:v>Colombia</c:v>
                </c:pt>
                <c:pt idx="9">
                  <c:v>Panamá</c:v>
                </c:pt>
                <c:pt idx="10">
                  <c:v>Ecuador</c:v>
                </c:pt>
                <c:pt idx="11">
                  <c:v>Perú </c:v>
                </c:pt>
                <c:pt idx="12">
                  <c:v>R. Dominicana</c:v>
                </c:pt>
                <c:pt idx="13">
                  <c:v>Brasil</c:v>
                </c:pt>
                <c:pt idx="14">
                  <c:v>El Salvador</c:v>
                </c:pt>
                <c:pt idx="15">
                  <c:v>Guatemala</c:v>
                </c:pt>
                <c:pt idx="16">
                  <c:v>Honduras</c:v>
                </c:pt>
                <c:pt idx="17">
                  <c:v>Costa Rica</c:v>
                </c:pt>
                <c:pt idx="18">
                  <c:v>Cuba</c:v>
                </c:pt>
                <c:pt idx="19">
                  <c:v>Portugal </c:v>
                </c:pt>
                <c:pt idx="21">
                  <c:v>Iberoamérica</c:v>
                </c:pt>
              </c:strCache>
            </c:strRef>
          </c:cat>
          <c:val>
            <c:numRef>
              <c:f>'Ind 26'!$W$7:$W$28</c:f>
              <c:numCache>
                <c:formatCode>0</c:formatCode>
                <c:ptCount val="22"/>
                <c:pt idx="0">
                  <c:v>98.000339791774337</c:v>
                </c:pt>
                <c:pt idx="1">
                  <c:v>98</c:v>
                </c:pt>
                <c:pt idx="2">
                  <c:v>97.7497478076682</c:v>
                </c:pt>
                <c:pt idx="3">
                  <c:v>0</c:v>
                </c:pt>
                <c:pt idx="5">
                  <c:v>84</c:v>
                </c:pt>
                <c:pt idx="6">
                  <c:v>93.870915092487152</c:v>
                </c:pt>
                <c:pt idx="7">
                  <c:v>92.996230072387476</c:v>
                </c:pt>
                <c:pt idx="8">
                  <c:v>93.37233144067396</c:v>
                </c:pt>
                <c:pt idx="9">
                  <c:v>93.870915092487152</c:v>
                </c:pt>
                <c:pt idx="10">
                  <c:v>91.854038278694844</c:v>
                </c:pt>
                <c:pt idx="11">
                  <c:v>92.56968340712676</c:v>
                </c:pt>
                <c:pt idx="12">
                  <c:v>87.17072657667147</c:v>
                </c:pt>
                <c:pt idx="13">
                  <c:v>0</c:v>
                </c:pt>
                <c:pt idx="14">
                  <c:v>84.494243664718255</c:v>
                </c:pt>
                <c:pt idx="15">
                  <c:v>81.526701360993442</c:v>
                </c:pt>
                <c:pt idx="16">
                  <c:v>84.22365474173175</c:v>
                </c:pt>
                <c:pt idx="17">
                  <c:v>0</c:v>
                </c:pt>
                <c:pt idx="21">
                  <c:v>90.978537666243923</c:v>
                </c:pt>
              </c:numCache>
            </c:numRef>
          </c:val>
        </c:ser>
        <c:gapWidth val="50"/>
        <c:overlap val="50"/>
        <c:axId val="255692800"/>
        <c:axId val="255694720"/>
      </c:barChart>
      <c:scatterChart>
        <c:scatterStyle val="lineMarker"/>
        <c:ser>
          <c:idx val="0"/>
          <c:order val="2"/>
          <c:tx>
            <c:strRef>
              <c:f>'Ind 26'!$X$5:$X$6</c:f>
              <c:strCache>
                <c:ptCount val="1"/>
                <c:pt idx="0">
                  <c:v>2012</c:v>
                </c:pt>
              </c:strCache>
            </c:strRef>
          </c:tx>
          <c:spPr>
            <a:ln w="25400">
              <a:noFill/>
            </a:ln>
          </c:spPr>
          <c:marker>
            <c:symbol val="diamond"/>
            <c:size val="6"/>
            <c:spPr>
              <a:noFill/>
              <a:ln w="6350">
                <a:solidFill>
                  <a:srgbClr val="632523"/>
                </a:solidFill>
              </a:ln>
            </c:spPr>
          </c:marker>
          <c:xVal>
            <c:strRef>
              <c:f>'Ind 26'!$V$7:$V$28</c:f>
              <c:strCache>
                <c:ptCount val="22"/>
                <c:pt idx="0">
                  <c:v>Argentina </c:v>
                </c:pt>
                <c:pt idx="1">
                  <c:v>Uruguay</c:v>
                </c:pt>
                <c:pt idx="2">
                  <c:v>España </c:v>
                </c:pt>
                <c:pt idx="3">
                  <c:v>Bolivia</c:v>
                </c:pt>
                <c:pt idx="4">
                  <c:v>Chile</c:v>
                </c:pt>
                <c:pt idx="5">
                  <c:v>Nicaragua</c:v>
                </c:pt>
                <c:pt idx="6">
                  <c:v>Paraguay </c:v>
                </c:pt>
                <c:pt idx="7">
                  <c:v>México</c:v>
                </c:pt>
                <c:pt idx="8">
                  <c:v>Colombia</c:v>
                </c:pt>
                <c:pt idx="9">
                  <c:v>Panamá</c:v>
                </c:pt>
                <c:pt idx="10">
                  <c:v>Ecuador</c:v>
                </c:pt>
                <c:pt idx="11">
                  <c:v>Perú </c:v>
                </c:pt>
                <c:pt idx="12">
                  <c:v>R. Dominicana</c:v>
                </c:pt>
                <c:pt idx="13">
                  <c:v>Brasil</c:v>
                </c:pt>
                <c:pt idx="14">
                  <c:v>El Salvador</c:v>
                </c:pt>
                <c:pt idx="15">
                  <c:v>Guatemala</c:v>
                </c:pt>
                <c:pt idx="16">
                  <c:v>Honduras</c:v>
                </c:pt>
                <c:pt idx="17">
                  <c:v>Costa Rica</c:v>
                </c:pt>
                <c:pt idx="18">
                  <c:v>Cuba</c:v>
                </c:pt>
                <c:pt idx="19">
                  <c:v>Portugal </c:v>
                </c:pt>
                <c:pt idx="21">
                  <c:v>Iberoamérica</c:v>
                </c:pt>
              </c:strCache>
            </c:strRef>
          </c:xVal>
          <c:yVal>
            <c:numRef>
              <c:f>'Ind 26'!$X$7:$X$28</c:f>
              <c:numCache>
                <c:formatCode>0</c:formatCode>
                <c:ptCount val="22"/>
                <c:pt idx="0">
                  <c:v>99.0926190208598</c:v>
                </c:pt>
                <c:pt idx="1">
                  <c:v>98.4</c:v>
                </c:pt>
                <c:pt idx="2">
                  <c:v>97.92812057194385</c:v>
                </c:pt>
                <c:pt idx="3">
                  <c:v>95</c:v>
                </c:pt>
                <c:pt idx="4">
                  <c:v>96.514300673452027</c:v>
                </c:pt>
                <c:pt idx="5">
                  <c:v>97</c:v>
                </c:pt>
                <c:pt idx="6">
                  <c:v>94.576356256439809</c:v>
                </c:pt>
                <c:pt idx="7">
                  <c:v>93.529007420736519</c:v>
                </c:pt>
                <c:pt idx="8">
                  <c:v>93.482956254028338</c:v>
                </c:pt>
                <c:pt idx="9">
                  <c:v>94.576356256439809</c:v>
                </c:pt>
                <c:pt idx="10">
                  <c:v>92.659389133199227</c:v>
                </c:pt>
                <c:pt idx="11">
                  <c:v>93.809359162500357</c:v>
                </c:pt>
                <c:pt idx="12">
                  <c:v>90.155172200033405</c:v>
                </c:pt>
                <c:pt idx="13">
                  <c:v>90.254035856967263</c:v>
                </c:pt>
                <c:pt idx="14">
                  <c:v>85.903637296698591</c:v>
                </c:pt>
                <c:pt idx="15">
                  <c:v>83.368984544443634</c:v>
                </c:pt>
                <c:pt idx="16">
                  <c:v>85.355560393205991</c:v>
                </c:pt>
                <c:pt idx="17">
                  <c:v>100</c:v>
                </c:pt>
                <c:pt idx="18">
                  <c:v>99.759748879247013</c:v>
                </c:pt>
                <c:pt idx="19">
                  <c:v>95.348145459199614</c:v>
                </c:pt>
                <c:pt idx="21">
                  <c:v>93.743112110724638</c:v>
                </c:pt>
              </c:numCache>
            </c:numRef>
          </c:yVal>
        </c:ser>
        <c:axId val="255692800"/>
        <c:axId val="255694720"/>
      </c:scatterChart>
      <c:catAx>
        <c:axId val="255692800"/>
        <c:scaling>
          <c:orientation val="minMax"/>
        </c:scaling>
        <c:axPos val="b"/>
        <c:numFmt formatCode="General" sourceLinked="0"/>
        <c:tickLblPos val="nextTo"/>
        <c:spPr>
          <a:ln w="9525">
            <a:solidFill>
              <a:srgbClr val="BFBFBF"/>
            </a:solidFill>
          </a:ln>
        </c:spPr>
        <c:crossAx val="255694720"/>
        <c:crosses val="autoZero"/>
        <c:auto val="1"/>
        <c:lblAlgn val="ctr"/>
        <c:lblOffset val="100"/>
      </c:catAx>
      <c:valAx>
        <c:axId val="255694720"/>
        <c:scaling>
          <c:orientation val="minMax"/>
          <c:max val="105"/>
          <c:min val="60"/>
        </c:scaling>
        <c:axPos val="l"/>
        <c:majorGridlines>
          <c:spPr>
            <a:ln w="3175">
              <a:solidFill>
                <a:srgbClr val="BFBFBF"/>
              </a:solidFill>
              <a:prstDash val="sysDot"/>
            </a:ln>
          </c:spPr>
        </c:majorGridlines>
        <c:numFmt formatCode="0" sourceLinked="1"/>
        <c:tickLblPos val="nextTo"/>
        <c:spPr>
          <a:ln w="6350">
            <a:solidFill>
              <a:srgbClr val="BFBFBF"/>
            </a:solidFill>
          </a:ln>
        </c:spPr>
        <c:crossAx val="255692800"/>
        <c:crosses val="autoZero"/>
        <c:crossBetween val="between"/>
      </c:valAx>
    </c:plotArea>
    <c:legend>
      <c:legendPos val="t"/>
      <c:layout>
        <c:manualLayout>
          <c:xMode val="edge"/>
          <c:yMode val="edge"/>
          <c:x val="0.22262896825396697"/>
          <c:y val="3.2627430555555642E-2"/>
          <c:w val="0.61904467273180874"/>
          <c:h val="9.334317585301842E-2"/>
        </c:manualLayout>
      </c:layout>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588" r="0.75000000000000588"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2.5870370370370672E-2"/>
          <c:y val="0.14787361111111111"/>
          <c:w val="0.94825925925925925"/>
          <c:h val="0.55039930555555561"/>
        </c:manualLayout>
      </c:layout>
      <c:barChart>
        <c:barDir val="col"/>
        <c:grouping val="clustered"/>
        <c:ser>
          <c:idx val="1"/>
          <c:order val="1"/>
          <c:tx>
            <c:strRef>
              <c:f>'Ind 28'!$O$6:$O$7</c:f>
              <c:strCache>
                <c:ptCount val="1"/>
                <c:pt idx="0">
                  <c:v>2015</c:v>
                </c:pt>
              </c:strCache>
            </c:strRef>
          </c:tx>
          <c:spPr>
            <a:noFill/>
            <a:ln>
              <a:solidFill>
                <a:srgbClr val="FF0000"/>
              </a:solidFill>
            </a:ln>
          </c:spPr>
          <c:dLbls>
            <c:dLbl>
              <c:idx val="5"/>
              <c:delete val="1"/>
            </c:dLbl>
            <c:dLbl>
              <c:idx val="6"/>
              <c:delete val="1"/>
            </c:dLbl>
            <c:spPr>
              <a:noFill/>
              <a:ln>
                <a:noFill/>
              </a:ln>
              <a:effectLst/>
            </c:spPr>
            <c:txPr>
              <a:bodyPr/>
              <a:lstStyle/>
              <a:p>
                <a:pPr>
                  <a:defRPr>
                    <a:solidFill>
                      <a:srgbClr val="C00000"/>
                    </a:solidFill>
                  </a:defRPr>
                </a:pPr>
                <a:endParaRPr lang="es-ES"/>
              </a:p>
            </c:txPr>
            <c:dLblPos val="outEnd"/>
            <c:showVal val="1"/>
            <c:extLst>
              <c:ext xmlns:c15="http://schemas.microsoft.com/office/drawing/2012/chart" uri="{CE6537A1-D6FC-4f65-9D91-7224C49458BB}">
                <c15:layout/>
                <c15:showLeaderLines val="0"/>
              </c:ext>
            </c:extLst>
          </c:dLbls>
          <c:cat>
            <c:strRef>
              <c:f>'Ind 28'!$M$8:$M$17</c:f>
              <c:strCache>
                <c:ptCount val="10"/>
                <c:pt idx="0">
                  <c:v>Cuba </c:v>
                </c:pt>
                <c:pt idx="1">
                  <c:v>Guatemala</c:v>
                </c:pt>
                <c:pt idx="2">
                  <c:v>Chile</c:v>
                </c:pt>
                <c:pt idx="3">
                  <c:v>España </c:v>
                </c:pt>
                <c:pt idx="4">
                  <c:v>Argentina</c:v>
                </c:pt>
                <c:pt idx="5">
                  <c:v>El Salvador </c:v>
                </c:pt>
                <c:pt idx="6">
                  <c:v>Perú </c:v>
                </c:pt>
                <c:pt idx="7">
                  <c:v>R. Dominicana</c:v>
                </c:pt>
                <c:pt idx="9">
                  <c:v>Iberoamérica</c:v>
                </c:pt>
              </c:strCache>
            </c:strRef>
          </c:cat>
          <c:val>
            <c:numRef>
              <c:f>'Ind 28'!$O$8:$O$17</c:f>
              <c:numCache>
                <c:formatCode>0</c:formatCode>
                <c:ptCount val="10"/>
                <c:pt idx="0">
                  <c:v>98.6</c:v>
                </c:pt>
                <c:pt idx="1">
                  <c:v>73.941098150210607</c:v>
                </c:pt>
                <c:pt idx="2">
                  <c:v>15.606723956861082</c:v>
                </c:pt>
                <c:pt idx="3">
                  <c:v>9.7556886058878423</c:v>
                </c:pt>
                <c:pt idx="4">
                  <c:v>6.4222909558293679</c:v>
                </c:pt>
                <c:pt idx="5">
                  <c:v>0</c:v>
                </c:pt>
                <c:pt idx="6">
                  <c:v>0</c:v>
                </c:pt>
                <c:pt idx="7">
                  <c:v>0.99894610393380101</c:v>
                </c:pt>
                <c:pt idx="9">
                  <c:v>34.220791295453786</c:v>
                </c:pt>
              </c:numCache>
            </c:numRef>
          </c:val>
        </c:ser>
        <c:gapWidth val="50"/>
        <c:overlap val="53"/>
        <c:axId val="255778176"/>
        <c:axId val="255784064"/>
      </c:barChart>
      <c:scatterChart>
        <c:scatterStyle val="lineMarker"/>
        <c:ser>
          <c:idx val="0"/>
          <c:order val="0"/>
          <c:tx>
            <c:strRef>
              <c:f>'Ind 28'!$N$6:$N$7</c:f>
              <c:strCache>
                <c:ptCount val="1"/>
                <c:pt idx="0">
                  <c:v>2013</c:v>
                </c:pt>
              </c:strCache>
            </c:strRef>
          </c:tx>
          <c:spPr>
            <a:ln w="25400">
              <a:noFill/>
            </a:ln>
          </c:spPr>
          <c:marker>
            <c:symbol val="diamond"/>
            <c:size val="8"/>
            <c:spPr>
              <a:noFill/>
              <a:ln>
                <a:solidFill>
                  <a:srgbClr val="254061"/>
                </a:solidFill>
              </a:ln>
            </c:spPr>
          </c:marker>
          <c:dPt>
            <c:idx val="0"/>
            <c:marker>
              <c:spPr>
                <a:noFill/>
                <a:ln>
                  <a:noFill/>
                </a:ln>
              </c:spPr>
            </c:marker>
          </c:dPt>
          <c:dPt>
            <c:idx val="1"/>
            <c:marker>
              <c:spPr>
                <a:noFill/>
                <a:ln>
                  <a:noFill/>
                </a:ln>
              </c:spPr>
            </c:marker>
          </c:dPt>
          <c:dPt>
            <c:idx val="2"/>
            <c:marker>
              <c:spPr>
                <a:noFill/>
                <a:ln>
                  <a:noFill/>
                </a:ln>
              </c:spPr>
            </c:marker>
          </c:dPt>
          <c:dLbls>
            <c:dLbl>
              <c:idx val="0"/>
              <c:delete val="1"/>
            </c:dLbl>
            <c:dLbl>
              <c:idx val="1"/>
              <c:delete val="1"/>
            </c:dLbl>
            <c:dLbl>
              <c:idx val="2"/>
              <c:delete val="1"/>
            </c:dLbl>
            <c:dLbl>
              <c:idx val="3"/>
              <c:layout>
                <c:manualLayout>
                  <c:x val="-2.3518518518518519E-3"/>
                  <c:y val="-2.2048611111111192E-2"/>
                </c:manualLayout>
              </c:layout>
              <c:dLblPos val="r"/>
              <c:showVal val="1"/>
            </c:dLbl>
            <c:dLbl>
              <c:idx val="4"/>
              <c:layout>
                <c:manualLayout>
                  <c:x val="-7.0555555555555545E-3"/>
                  <c:y val="-3.0868055555555596E-2"/>
                </c:manualLayout>
              </c:layout>
              <c:dLblPos val="r"/>
              <c:showVal val="1"/>
            </c:dLbl>
            <c:dLbl>
              <c:idx val="5"/>
              <c:layout>
                <c:manualLayout>
                  <c:x val="-3.0574074074074292E-2"/>
                  <c:y val="-4.8506944444444484E-2"/>
                </c:manualLayout>
              </c:layout>
              <c:dLblPos val="r"/>
              <c:showVal val="1"/>
            </c:dLbl>
            <c:dLbl>
              <c:idx val="7"/>
              <c:layout>
                <c:manualLayout>
                  <c:x val="8.6233571723657709E-17"/>
                  <c:y val="0"/>
                </c:manualLayout>
              </c:layout>
              <c:dLblPos val="r"/>
              <c:showVal val="1"/>
            </c:dLbl>
            <c:dLbl>
              <c:idx val="9"/>
              <c:layout>
                <c:manualLayout>
                  <c:x val="-4.7037037037037724E-2"/>
                  <c:y val="-2.2048611111111192E-2"/>
                </c:manualLayout>
              </c:layout>
              <c:dLblPos val="r"/>
              <c:showVal val="1"/>
            </c:dLbl>
            <c:spPr>
              <a:noFill/>
              <a:ln>
                <a:noFill/>
              </a:ln>
              <a:effectLst/>
            </c:spPr>
            <c:txPr>
              <a:bodyPr/>
              <a:lstStyle/>
              <a:p>
                <a:pPr>
                  <a:defRPr>
                    <a:solidFill>
                      <a:srgbClr val="254061"/>
                    </a:solidFill>
                  </a:defRPr>
                </a:pPr>
                <a:endParaRPr lang="es-ES"/>
              </a:p>
            </c:txPr>
            <c:dLblPos val="r"/>
            <c:showVal val="1"/>
            <c:extLst>
              <c:ext xmlns:c15="http://schemas.microsoft.com/office/drawing/2012/chart" uri="{CE6537A1-D6FC-4f65-9D91-7224C49458BB}">
                <c15:layout/>
                <c15:showLeaderLines val="0"/>
              </c:ext>
            </c:extLst>
          </c:dLbls>
          <c:xVal>
            <c:strRef>
              <c:f>'Ind 28'!$M$8:$M$17</c:f>
              <c:strCache>
                <c:ptCount val="10"/>
                <c:pt idx="0">
                  <c:v>Cuba </c:v>
                </c:pt>
                <c:pt idx="1">
                  <c:v>Guatemala</c:v>
                </c:pt>
                <c:pt idx="2">
                  <c:v>Chile</c:v>
                </c:pt>
                <c:pt idx="3">
                  <c:v>España </c:v>
                </c:pt>
                <c:pt idx="4">
                  <c:v>Argentina</c:v>
                </c:pt>
                <c:pt idx="5">
                  <c:v>El Salvador </c:v>
                </c:pt>
                <c:pt idx="6">
                  <c:v>Perú </c:v>
                </c:pt>
                <c:pt idx="7">
                  <c:v>R. Dominicana</c:v>
                </c:pt>
                <c:pt idx="9">
                  <c:v>Iberoamérica</c:v>
                </c:pt>
              </c:strCache>
            </c:strRef>
          </c:xVal>
          <c:yVal>
            <c:numRef>
              <c:f>'Ind 28'!$N$8:$N$17</c:f>
              <c:numCache>
                <c:formatCode>0</c:formatCode>
                <c:ptCount val="10"/>
                <c:pt idx="0">
                  <c:v>0</c:v>
                </c:pt>
                <c:pt idx="1">
                  <c:v>0</c:v>
                </c:pt>
                <c:pt idx="2">
                  <c:v>0</c:v>
                </c:pt>
                <c:pt idx="3">
                  <c:v>10.981835890289663</c:v>
                </c:pt>
                <c:pt idx="4">
                  <c:v>6.7517877296789655</c:v>
                </c:pt>
                <c:pt idx="5">
                  <c:v>86.3983799946879</c:v>
                </c:pt>
                <c:pt idx="6">
                  <c:v>3.9463165787540069</c:v>
                </c:pt>
                <c:pt idx="7">
                  <c:v>4.3648321315121157</c:v>
                </c:pt>
                <c:pt idx="9">
                  <c:v>22.488630464984531</c:v>
                </c:pt>
              </c:numCache>
            </c:numRef>
          </c:yVal>
        </c:ser>
        <c:axId val="255778176"/>
        <c:axId val="255784064"/>
      </c:scatterChart>
      <c:catAx>
        <c:axId val="255778176"/>
        <c:scaling>
          <c:orientation val="minMax"/>
        </c:scaling>
        <c:axPos val="b"/>
        <c:numFmt formatCode="General" sourceLinked="0"/>
        <c:tickLblPos val="nextTo"/>
        <c:crossAx val="255784064"/>
        <c:crosses val="autoZero"/>
        <c:auto val="1"/>
        <c:lblAlgn val="ctr"/>
        <c:lblOffset val="100"/>
      </c:catAx>
      <c:valAx>
        <c:axId val="255784064"/>
        <c:scaling>
          <c:orientation val="minMax"/>
          <c:max val="100"/>
          <c:min val="0"/>
        </c:scaling>
        <c:delete val="1"/>
        <c:axPos val="l"/>
        <c:numFmt formatCode="0" sourceLinked="1"/>
        <c:tickLblPos val="none"/>
        <c:crossAx val="255778176"/>
        <c:crosses val="autoZero"/>
        <c:crossBetween val="between"/>
      </c:valAx>
    </c:plotArea>
    <c:legend>
      <c:legendPos val="t"/>
      <c:layout>
        <c:manualLayout>
          <c:xMode val="edge"/>
          <c:yMode val="edge"/>
          <c:x val="0.30202240740741065"/>
          <c:y val="2.6458333333333341E-2"/>
          <c:w val="0.40536240740740992"/>
          <c:h val="6.7735416666666784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0.98425196850393659" l="0.74803149606299513" r="0.74803149606299513" t="0.98425196850393659" header="0.51181102362204722" footer="0.51181102362204722"/>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6660185185184848E-2"/>
          <c:y val="0.147873611111111"/>
          <c:w val="0.917469444444444"/>
          <c:h val="0.510201433201661"/>
        </c:manualLayout>
      </c:layout>
      <c:barChart>
        <c:barDir val="col"/>
        <c:grouping val="clustered"/>
        <c:ser>
          <c:idx val="0"/>
          <c:order val="0"/>
          <c:tx>
            <c:strRef>
              <c:f>'Ind 29'!$AF$35:$AF$36</c:f>
              <c:strCache>
                <c:ptCount val="1"/>
                <c:pt idx="0">
                  <c:v>2012</c:v>
                </c:pt>
              </c:strCache>
            </c:strRef>
          </c:tx>
          <c:spPr>
            <a:noFill/>
            <a:ln w="9525">
              <a:solidFill>
                <a:srgbClr val="1F497D"/>
              </a:solidFill>
            </a:ln>
          </c:spPr>
          <c:dLbls>
            <c:spPr>
              <a:noFill/>
              <a:ln>
                <a:noFill/>
              </a:ln>
              <a:effectLst/>
            </c:spPr>
            <c:txPr>
              <a:bodyPr/>
              <a:lstStyle/>
              <a:p>
                <a:pPr>
                  <a:defRPr sz="750">
                    <a:solidFill>
                      <a:srgbClr val="254061"/>
                    </a:solidFill>
                  </a:defRPr>
                </a:pPr>
                <a:endParaRPr lang="es-ES"/>
              </a:p>
            </c:txPr>
            <c:dLblPos val="ctr"/>
            <c:showVal val="1"/>
            <c:extLst>
              <c:ext xmlns:c15="http://schemas.microsoft.com/office/drawing/2012/chart" uri="{CE6537A1-D6FC-4f65-9D91-7224C49458BB}">
                <c15:layout/>
                <c15:showLeaderLines val="0"/>
              </c:ext>
            </c:extLst>
          </c:dLbls>
          <c:cat>
            <c:strRef>
              <c:f>'Ind 29'!$AE$37:$AE$55</c:f>
              <c:strCache>
                <c:ptCount val="19"/>
                <c:pt idx="0">
                  <c:v>Colombia</c:v>
                </c:pt>
                <c:pt idx="1">
                  <c:v>España</c:v>
                </c:pt>
                <c:pt idx="2">
                  <c:v>Portugal</c:v>
                </c:pt>
                <c:pt idx="3">
                  <c:v>Cuba</c:v>
                </c:pt>
                <c:pt idx="4">
                  <c:v>Chile</c:v>
                </c:pt>
                <c:pt idx="5">
                  <c:v>Honduras</c:v>
                </c:pt>
                <c:pt idx="6">
                  <c:v>Brasil</c:v>
                </c:pt>
                <c:pt idx="7">
                  <c:v>Costa Rica</c:v>
                </c:pt>
                <c:pt idx="8">
                  <c:v>El Salvador</c:v>
                </c:pt>
                <c:pt idx="9">
                  <c:v>R. Dominicana</c:v>
                </c:pt>
                <c:pt idx="10">
                  <c:v>México</c:v>
                </c:pt>
                <c:pt idx="11">
                  <c:v>Panamá</c:v>
                </c:pt>
                <c:pt idx="12">
                  <c:v>Perú</c:v>
                </c:pt>
                <c:pt idx="13">
                  <c:v>Argentina</c:v>
                </c:pt>
                <c:pt idx="14">
                  <c:v>Paraguay</c:v>
                </c:pt>
                <c:pt idx="15">
                  <c:v>Bolivia </c:v>
                </c:pt>
                <c:pt idx="16">
                  <c:v>Uruguay</c:v>
                </c:pt>
                <c:pt idx="18">
                  <c:v>OEI</c:v>
                </c:pt>
              </c:strCache>
            </c:strRef>
          </c:cat>
          <c:val>
            <c:numRef>
              <c:f>'Ind 29'!$AF$37:$AF$55</c:f>
              <c:numCache>
                <c:formatCode>0</c:formatCode>
                <c:ptCount val="19"/>
                <c:pt idx="0">
                  <c:v>100</c:v>
                </c:pt>
                <c:pt idx="1">
                  <c:v>100</c:v>
                </c:pt>
                <c:pt idx="2">
                  <c:v>100</c:v>
                </c:pt>
                <c:pt idx="3">
                  <c:v>99.5</c:v>
                </c:pt>
                <c:pt idx="4">
                  <c:v>97.490818432833819</c:v>
                </c:pt>
                <c:pt idx="5">
                  <c:v>97.3</c:v>
                </c:pt>
                <c:pt idx="6">
                  <c:v>96.663693842628845</c:v>
                </c:pt>
                <c:pt idx="7">
                  <c:v>88.9</c:v>
                </c:pt>
                <c:pt idx="8">
                  <c:v>94.1</c:v>
                </c:pt>
                <c:pt idx="9">
                  <c:v>90</c:v>
                </c:pt>
                <c:pt idx="10">
                  <c:v>92.193797638508286</c:v>
                </c:pt>
                <c:pt idx="11">
                  <c:v>88</c:v>
                </c:pt>
                <c:pt idx="12">
                  <c:v>86.899379999999994</c:v>
                </c:pt>
                <c:pt idx="13">
                  <c:v>85.9</c:v>
                </c:pt>
                <c:pt idx="14">
                  <c:v>72.000877257109394</c:v>
                </c:pt>
                <c:pt idx="15">
                  <c:v>68.709469324007742</c:v>
                </c:pt>
                <c:pt idx="16">
                  <c:v>54.2</c:v>
                </c:pt>
                <c:pt idx="18">
                  <c:v>88.93282567618165</c:v>
                </c:pt>
              </c:numCache>
            </c:numRef>
          </c:val>
        </c:ser>
        <c:ser>
          <c:idx val="1"/>
          <c:order val="1"/>
          <c:tx>
            <c:strRef>
              <c:f>'Ind 29'!$AG$35:$AG$36</c:f>
              <c:strCache>
                <c:ptCount val="1"/>
                <c:pt idx="0">
                  <c:v>2014</c:v>
                </c:pt>
              </c:strCache>
            </c:strRef>
          </c:tx>
          <c:spPr>
            <a:noFill/>
            <a:ln>
              <a:solidFill>
                <a:srgbClr val="FF0000"/>
              </a:solidFill>
            </a:ln>
          </c:spPr>
          <c:dPt>
            <c:idx val="5"/>
            <c:spPr>
              <a:noFill/>
              <a:ln>
                <a:noFill/>
              </a:ln>
            </c:spPr>
          </c:dPt>
          <c:dPt>
            <c:idx val="8"/>
            <c:spPr>
              <a:noFill/>
              <a:ln>
                <a:noFill/>
              </a:ln>
            </c:spPr>
          </c:dPt>
          <c:dPt>
            <c:idx val="11"/>
            <c:spPr>
              <a:noFill/>
              <a:ln>
                <a:noFill/>
              </a:ln>
            </c:spPr>
          </c:dPt>
          <c:dPt>
            <c:idx val="13"/>
            <c:spPr>
              <a:noFill/>
              <a:ln>
                <a:noFill/>
              </a:ln>
            </c:spPr>
          </c:dPt>
          <c:dPt>
            <c:idx val="14"/>
            <c:spPr>
              <a:noFill/>
              <a:ln>
                <a:noFill/>
              </a:ln>
            </c:spPr>
          </c:dPt>
          <c:dLbls>
            <c:dLbl>
              <c:idx val="15"/>
              <c:layout>
                <c:manualLayout>
                  <c:x val="1.6370732077409071E-2"/>
                  <c:y val="1.7865784350135621E-2"/>
                </c:manualLayout>
              </c:layout>
              <c:dLblPos val="outEnd"/>
              <c:showVal val="1"/>
            </c:dLbl>
            <c:dLbl>
              <c:idx val="16"/>
              <c:layout>
                <c:manualLayout>
                  <c:x val="7.0160280331753276E-3"/>
                  <c:y val="4.4664460875339148E-3"/>
                </c:manualLayout>
              </c:layout>
              <c:dLblPos val="outEnd"/>
              <c:showVal val="1"/>
            </c:dLbl>
            <c:spPr>
              <a:noFill/>
              <a:ln>
                <a:noFill/>
              </a:ln>
              <a:effectLst/>
            </c:spPr>
            <c:txPr>
              <a:bodyPr/>
              <a:lstStyle/>
              <a:p>
                <a:pPr>
                  <a:defRPr>
                    <a:solidFill>
                      <a:srgbClr val="C00000"/>
                    </a:solidFill>
                  </a:defRPr>
                </a:pPr>
                <a:endParaRPr lang="es-ES"/>
              </a:p>
            </c:txPr>
            <c:dLblPos val="outEnd"/>
            <c:showVal val="1"/>
            <c:extLst>
              <c:ext xmlns:c15="http://schemas.microsoft.com/office/drawing/2012/chart" uri="{CE6537A1-D6FC-4f65-9D91-7224C49458BB}">
                <c15:layout/>
                <c15:showLeaderLines val="0"/>
              </c:ext>
            </c:extLst>
          </c:dLbls>
          <c:cat>
            <c:strRef>
              <c:f>'Ind 29'!$AE$37:$AE$55</c:f>
              <c:strCache>
                <c:ptCount val="19"/>
                <c:pt idx="0">
                  <c:v>Colombia</c:v>
                </c:pt>
                <c:pt idx="1">
                  <c:v>España</c:v>
                </c:pt>
                <c:pt idx="2">
                  <c:v>Portugal</c:v>
                </c:pt>
                <c:pt idx="3">
                  <c:v>Cuba</c:v>
                </c:pt>
                <c:pt idx="4">
                  <c:v>Chile</c:v>
                </c:pt>
                <c:pt idx="5">
                  <c:v>Honduras</c:v>
                </c:pt>
                <c:pt idx="6">
                  <c:v>Brasil</c:v>
                </c:pt>
                <c:pt idx="7">
                  <c:v>Costa Rica</c:v>
                </c:pt>
                <c:pt idx="8">
                  <c:v>El Salvador</c:v>
                </c:pt>
                <c:pt idx="9">
                  <c:v>R. Dominicana</c:v>
                </c:pt>
                <c:pt idx="10">
                  <c:v>México</c:v>
                </c:pt>
                <c:pt idx="11">
                  <c:v>Panamá</c:v>
                </c:pt>
                <c:pt idx="12">
                  <c:v>Perú</c:v>
                </c:pt>
                <c:pt idx="13">
                  <c:v>Argentina</c:v>
                </c:pt>
                <c:pt idx="14">
                  <c:v>Paraguay</c:v>
                </c:pt>
                <c:pt idx="15">
                  <c:v>Bolivia </c:v>
                </c:pt>
                <c:pt idx="16">
                  <c:v>Uruguay</c:v>
                </c:pt>
                <c:pt idx="18">
                  <c:v>OEI</c:v>
                </c:pt>
              </c:strCache>
            </c:strRef>
          </c:cat>
          <c:val>
            <c:numRef>
              <c:f>'Ind 29'!$AG$37:$AG$55</c:f>
              <c:numCache>
                <c:formatCode>0</c:formatCode>
                <c:ptCount val="19"/>
                <c:pt idx="0">
                  <c:v>100</c:v>
                </c:pt>
                <c:pt idx="1">
                  <c:v>100</c:v>
                </c:pt>
                <c:pt idx="2">
                  <c:v>100</c:v>
                </c:pt>
                <c:pt idx="3">
                  <c:v>100</c:v>
                </c:pt>
                <c:pt idx="4">
                  <c:v>97.688168415370598</c:v>
                </c:pt>
                <c:pt idx="5">
                  <c:v>0</c:v>
                </c:pt>
                <c:pt idx="6">
                  <c:v>97.181691971364387</c:v>
                </c:pt>
                <c:pt idx="7">
                  <c:v>95.7</c:v>
                </c:pt>
                <c:pt idx="8">
                  <c:v>0</c:v>
                </c:pt>
                <c:pt idx="9">
                  <c:v>93</c:v>
                </c:pt>
                <c:pt idx="10">
                  <c:v>91.638939214088452</c:v>
                </c:pt>
                <c:pt idx="11">
                  <c:v>0</c:v>
                </c:pt>
                <c:pt idx="12">
                  <c:v>91.505589999999998</c:v>
                </c:pt>
                <c:pt idx="13">
                  <c:v>0</c:v>
                </c:pt>
                <c:pt idx="14">
                  <c:v>0</c:v>
                </c:pt>
                <c:pt idx="15">
                  <c:v>64.785626964722326</c:v>
                </c:pt>
                <c:pt idx="16">
                  <c:v>61.840686591624618</c:v>
                </c:pt>
                <c:pt idx="18">
                  <c:v>91.111725263097526</c:v>
                </c:pt>
              </c:numCache>
            </c:numRef>
          </c:val>
        </c:ser>
        <c:gapWidth val="50"/>
        <c:overlap val="53"/>
        <c:axId val="255996288"/>
        <c:axId val="255997824"/>
      </c:barChart>
      <c:catAx>
        <c:axId val="255996288"/>
        <c:scaling>
          <c:orientation val="minMax"/>
        </c:scaling>
        <c:axPos val="b"/>
        <c:numFmt formatCode="General" sourceLinked="0"/>
        <c:tickLblPos val="nextTo"/>
        <c:crossAx val="255997824"/>
        <c:crosses val="autoZero"/>
        <c:auto val="1"/>
        <c:lblAlgn val="ctr"/>
        <c:lblOffset val="100"/>
      </c:catAx>
      <c:valAx>
        <c:axId val="255997824"/>
        <c:scaling>
          <c:orientation val="minMax"/>
          <c:min val="40"/>
        </c:scaling>
        <c:delete val="1"/>
        <c:axPos val="l"/>
        <c:numFmt formatCode="0" sourceLinked="1"/>
        <c:tickLblPos val="none"/>
        <c:crossAx val="255996288"/>
        <c:crosses val="autoZero"/>
        <c:crossBetween val="between"/>
      </c:valAx>
    </c:plotArea>
    <c:legend>
      <c:legendPos val="t"/>
      <c:layout>
        <c:manualLayout>
          <c:xMode val="edge"/>
          <c:yMode val="edge"/>
          <c:x val="0.33782759259259626"/>
          <c:y val="2.6458333333333309E-2"/>
          <c:w val="0.32669648148148378"/>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544" r="0.75000000000000544"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8087777777777801E-2"/>
          <c:y val="0.14270069444444436"/>
          <c:w val="0.89722703703703699"/>
          <c:h val="0.502258544627885"/>
        </c:manualLayout>
      </c:layout>
      <c:barChart>
        <c:barDir val="col"/>
        <c:grouping val="clustered"/>
        <c:ser>
          <c:idx val="0"/>
          <c:order val="0"/>
          <c:tx>
            <c:strRef>
              <c:f>'Ind 29'!$T$35:$T$36</c:f>
              <c:strCache>
                <c:ptCount val="1"/>
                <c:pt idx="0">
                  <c:v>2012</c:v>
                </c:pt>
              </c:strCache>
            </c:strRef>
          </c:tx>
          <c:spPr>
            <a:noFill/>
            <a:ln w="9525">
              <a:solidFill>
                <a:srgbClr val="1F497D"/>
              </a:solidFill>
            </a:ln>
          </c:spPr>
          <c:dLbls>
            <c:spPr>
              <a:noFill/>
              <a:ln>
                <a:noFill/>
              </a:ln>
              <a:effectLst/>
            </c:spPr>
            <c:txPr>
              <a:bodyPr/>
              <a:lstStyle/>
              <a:p>
                <a:pPr>
                  <a:defRPr sz="750">
                    <a:solidFill>
                      <a:srgbClr val="254061"/>
                    </a:solidFill>
                  </a:defRPr>
                </a:pPr>
                <a:endParaRPr lang="es-ES"/>
              </a:p>
            </c:txPr>
            <c:dLblPos val="ctr"/>
            <c:showVal val="1"/>
            <c:extLst>
              <c:ext xmlns:c15="http://schemas.microsoft.com/office/drawing/2012/chart" uri="{CE6537A1-D6FC-4f65-9D91-7224C49458BB}">
                <c15:layout/>
                <c15:showLeaderLines val="0"/>
              </c:ext>
            </c:extLst>
          </c:dLbls>
          <c:cat>
            <c:strRef>
              <c:f>'Ind 29'!$S$37:$S$56</c:f>
              <c:strCache>
                <c:ptCount val="20"/>
                <c:pt idx="0">
                  <c:v>Colombia</c:v>
                </c:pt>
                <c:pt idx="1">
                  <c:v>España</c:v>
                </c:pt>
                <c:pt idx="2">
                  <c:v>Guatemala</c:v>
                </c:pt>
                <c:pt idx="3">
                  <c:v>Portugal</c:v>
                </c:pt>
                <c:pt idx="4">
                  <c:v>Uruguay</c:v>
                </c:pt>
                <c:pt idx="5">
                  <c:v>Cuba</c:v>
                </c:pt>
                <c:pt idx="6">
                  <c:v>Chile</c:v>
                </c:pt>
                <c:pt idx="7">
                  <c:v>México</c:v>
                </c:pt>
                <c:pt idx="8">
                  <c:v>Brasil</c:v>
                </c:pt>
                <c:pt idx="9">
                  <c:v>Costa Rica</c:v>
                </c:pt>
                <c:pt idx="10">
                  <c:v>Bolivia </c:v>
                </c:pt>
                <c:pt idx="11">
                  <c:v>R. Dominicana</c:v>
                </c:pt>
                <c:pt idx="12">
                  <c:v>Perú</c:v>
                </c:pt>
                <c:pt idx="13">
                  <c:v>El Salvador</c:v>
                </c:pt>
                <c:pt idx="14">
                  <c:v>Paraguay</c:v>
                </c:pt>
                <c:pt idx="15">
                  <c:v>Argentina</c:v>
                </c:pt>
                <c:pt idx="16">
                  <c:v>Panamá</c:v>
                </c:pt>
                <c:pt idx="17">
                  <c:v>Honduras</c:v>
                </c:pt>
                <c:pt idx="19">
                  <c:v>OEI</c:v>
                </c:pt>
              </c:strCache>
            </c:strRef>
          </c:cat>
          <c:val>
            <c:numRef>
              <c:f>'Ind 29'!$T$37:$T$56</c:f>
              <c:numCache>
                <c:formatCode>0</c:formatCode>
                <c:ptCount val="20"/>
                <c:pt idx="0">
                  <c:v>100</c:v>
                </c:pt>
                <c:pt idx="1">
                  <c:v>100</c:v>
                </c:pt>
                <c:pt idx="2">
                  <c:v>100</c:v>
                </c:pt>
                <c:pt idx="3">
                  <c:v>100</c:v>
                </c:pt>
                <c:pt idx="4">
                  <c:v>100</c:v>
                </c:pt>
                <c:pt idx="5">
                  <c:v>94.9</c:v>
                </c:pt>
                <c:pt idx="6">
                  <c:v>98.472663566642751</c:v>
                </c:pt>
                <c:pt idx="7">
                  <c:v>95.999932567348353</c:v>
                </c:pt>
                <c:pt idx="8">
                  <c:v>94.987904143714971</c:v>
                </c:pt>
                <c:pt idx="9">
                  <c:v>90.3</c:v>
                </c:pt>
                <c:pt idx="10">
                  <c:v>87.261927898163435</c:v>
                </c:pt>
                <c:pt idx="11">
                  <c:v>85</c:v>
                </c:pt>
                <c:pt idx="12">
                  <c:v>87.049729999999997</c:v>
                </c:pt>
                <c:pt idx="13">
                  <c:v>97.1</c:v>
                </c:pt>
                <c:pt idx="14">
                  <c:v>94.895308441050403</c:v>
                </c:pt>
                <c:pt idx="15">
                  <c:v>91.6</c:v>
                </c:pt>
                <c:pt idx="16">
                  <c:v>89.9</c:v>
                </c:pt>
                <c:pt idx="17">
                  <c:v>76.5</c:v>
                </c:pt>
                <c:pt idx="19">
                  <c:v>93.553748145384446</c:v>
                </c:pt>
              </c:numCache>
            </c:numRef>
          </c:val>
        </c:ser>
        <c:ser>
          <c:idx val="1"/>
          <c:order val="1"/>
          <c:tx>
            <c:strRef>
              <c:f>'Ind 29'!$U$35:$U$36</c:f>
              <c:strCache>
                <c:ptCount val="1"/>
                <c:pt idx="0">
                  <c:v>2014</c:v>
                </c:pt>
              </c:strCache>
            </c:strRef>
          </c:tx>
          <c:spPr>
            <a:noFill/>
            <a:ln>
              <a:solidFill>
                <a:srgbClr val="FF0000"/>
              </a:solidFill>
            </a:ln>
          </c:spPr>
          <c:dPt>
            <c:idx val="13"/>
            <c:spPr>
              <a:noFill/>
              <a:ln>
                <a:noFill/>
              </a:ln>
            </c:spPr>
          </c:dPt>
          <c:dPt>
            <c:idx val="14"/>
            <c:spPr>
              <a:noFill/>
              <a:ln>
                <a:noFill/>
              </a:ln>
            </c:spPr>
          </c:dPt>
          <c:dPt>
            <c:idx val="15"/>
            <c:spPr>
              <a:noFill/>
              <a:ln>
                <a:noFill/>
              </a:ln>
            </c:spPr>
          </c:dPt>
          <c:dPt>
            <c:idx val="16"/>
            <c:spPr>
              <a:noFill/>
              <a:ln>
                <a:noFill/>
              </a:ln>
            </c:spPr>
          </c:dPt>
          <c:dPt>
            <c:idx val="17"/>
            <c:spPr>
              <a:noFill/>
              <a:ln>
                <a:noFill/>
              </a:ln>
            </c:spPr>
          </c:dPt>
          <c:dLbls>
            <c:spPr>
              <a:noFill/>
              <a:ln>
                <a:noFill/>
              </a:ln>
              <a:effectLst/>
            </c:spPr>
            <c:txPr>
              <a:bodyPr/>
              <a:lstStyle/>
              <a:p>
                <a:pPr>
                  <a:defRPr>
                    <a:solidFill>
                      <a:srgbClr val="C00000"/>
                    </a:solidFill>
                  </a:defRPr>
                </a:pPr>
                <a:endParaRPr lang="es-ES"/>
              </a:p>
            </c:txPr>
            <c:dLblPos val="outEnd"/>
            <c:showVal val="1"/>
            <c:extLst>
              <c:ext xmlns:c15="http://schemas.microsoft.com/office/drawing/2012/chart" uri="{CE6537A1-D6FC-4f65-9D91-7224C49458BB}">
                <c15:layout/>
                <c15:showLeaderLines val="0"/>
              </c:ext>
            </c:extLst>
          </c:dLbls>
          <c:cat>
            <c:strRef>
              <c:f>'Ind 29'!$S$37:$S$56</c:f>
              <c:strCache>
                <c:ptCount val="20"/>
                <c:pt idx="0">
                  <c:v>Colombia</c:v>
                </c:pt>
                <c:pt idx="1">
                  <c:v>España</c:v>
                </c:pt>
                <c:pt idx="2">
                  <c:v>Guatemala</c:v>
                </c:pt>
                <c:pt idx="3">
                  <c:v>Portugal</c:v>
                </c:pt>
                <c:pt idx="4">
                  <c:v>Uruguay</c:v>
                </c:pt>
                <c:pt idx="5">
                  <c:v>Cuba</c:v>
                </c:pt>
                <c:pt idx="6">
                  <c:v>Chile</c:v>
                </c:pt>
                <c:pt idx="7">
                  <c:v>México</c:v>
                </c:pt>
                <c:pt idx="8">
                  <c:v>Brasil</c:v>
                </c:pt>
                <c:pt idx="9">
                  <c:v>Costa Rica</c:v>
                </c:pt>
                <c:pt idx="10">
                  <c:v>Bolivia </c:v>
                </c:pt>
                <c:pt idx="11">
                  <c:v>R. Dominicana</c:v>
                </c:pt>
                <c:pt idx="12">
                  <c:v>Perú</c:v>
                </c:pt>
                <c:pt idx="13">
                  <c:v>El Salvador</c:v>
                </c:pt>
                <c:pt idx="14">
                  <c:v>Paraguay</c:v>
                </c:pt>
                <c:pt idx="15">
                  <c:v>Argentina</c:v>
                </c:pt>
                <c:pt idx="16">
                  <c:v>Panamá</c:v>
                </c:pt>
                <c:pt idx="17">
                  <c:v>Honduras</c:v>
                </c:pt>
                <c:pt idx="19">
                  <c:v>OEI</c:v>
                </c:pt>
              </c:strCache>
            </c:strRef>
          </c:cat>
          <c:val>
            <c:numRef>
              <c:f>'Ind 29'!$U$37:$U$56</c:f>
              <c:numCache>
                <c:formatCode>0</c:formatCode>
                <c:ptCount val="20"/>
                <c:pt idx="0">
                  <c:v>100</c:v>
                </c:pt>
                <c:pt idx="1">
                  <c:v>100</c:v>
                </c:pt>
                <c:pt idx="2">
                  <c:v>100</c:v>
                </c:pt>
                <c:pt idx="3">
                  <c:v>100</c:v>
                </c:pt>
                <c:pt idx="4">
                  <c:v>100</c:v>
                </c:pt>
                <c:pt idx="5">
                  <c:v>100</c:v>
                </c:pt>
                <c:pt idx="6">
                  <c:v>98.47179675158624</c:v>
                </c:pt>
                <c:pt idx="7">
                  <c:v>96.787745350634751</c:v>
                </c:pt>
                <c:pt idx="8">
                  <c:v>95.418573626191247</c:v>
                </c:pt>
                <c:pt idx="9">
                  <c:v>94</c:v>
                </c:pt>
                <c:pt idx="10">
                  <c:v>91.441050561147705</c:v>
                </c:pt>
                <c:pt idx="11">
                  <c:v>87</c:v>
                </c:pt>
                <c:pt idx="12">
                  <c:v>86.851219999999998</c:v>
                </c:pt>
                <c:pt idx="13">
                  <c:v>0</c:v>
                </c:pt>
                <c:pt idx="14">
                  <c:v>0</c:v>
                </c:pt>
                <c:pt idx="15">
                  <c:v>0</c:v>
                </c:pt>
                <c:pt idx="16">
                  <c:v>0</c:v>
                </c:pt>
                <c:pt idx="17">
                  <c:v>0</c:v>
                </c:pt>
                <c:pt idx="19">
                  <c:v>96.151568176119994</c:v>
                </c:pt>
              </c:numCache>
            </c:numRef>
          </c:val>
        </c:ser>
        <c:gapWidth val="50"/>
        <c:overlap val="53"/>
        <c:axId val="256041728"/>
        <c:axId val="256043264"/>
      </c:barChart>
      <c:catAx>
        <c:axId val="256041728"/>
        <c:scaling>
          <c:orientation val="minMax"/>
        </c:scaling>
        <c:axPos val="b"/>
        <c:numFmt formatCode="General" sourceLinked="0"/>
        <c:tickLblPos val="nextTo"/>
        <c:crossAx val="256043264"/>
        <c:crosses val="autoZero"/>
        <c:auto val="1"/>
        <c:lblAlgn val="ctr"/>
        <c:lblOffset val="100"/>
      </c:catAx>
      <c:valAx>
        <c:axId val="256043264"/>
        <c:scaling>
          <c:orientation val="minMax"/>
          <c:min val="40"/>
        </c:scaling>
        <c:delete val="1"/>
        <c:axPos val="l"/>
        <c:numFmt formatCode="0" sourceLinked="1"/>
        <c:tickLblPos val="none"/>
        <c:crossAx val="256041728"/>
        <c:crosses val="autoZero"/>
        <c:crossBetween val="between"/>
      </c:valAx>
    </c:plotArea>
    <c:legend>
      <c:legendPos val="t"/>
      <c:layout>
        <c:manualLayout>
          <c:xMode val="edge"/>
          <c:yMode val="edge"/>
          <c:x val="0.34958685185185662"/>
          <c:y val="2.6458333333333309E-2"/>
          <c:w val="0.26790018518518532"/>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544" r="0.75000000000000544"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3357112933415933E-2"/>
          <c:y val="0.15055042910527636"/>
          <c:w val="0.92078127611962957"/>
          <c:h val="0.54675015103614899"/>
        </c:manualLayout>
      </c:layout>
      <c:barChart>
        <c:barDir val="col"/>
        <c:grouping val="clustered"/>
        <c:ser>
          <c:idx val="0"/>
          <c:order val="0"/>
          <c:tx>
            <c:strRef>
              <c:f>'Ind 29'!$P$35</c:f>
              <c:strCache>
                <c:ptCount val="1"/>
                <c:pt idx="0">
                  <c:v>2012</c:v>
                </c:pt>
              </c:strCache>
            </c:strRef>
          </c:tx>
          <c:spPr>
            <a:noFill/>
            <a:ln w="9525">
              <a:solidFill>
                <a:srgbClr val="254061"/>
              </a:solidFill>
            </a:ln>
          </c:spPr>
          <c:dLbls>
            <c:dLbl>
              <c:idx val="17"/>
              <c:layout>
                <c:manualLayout>
                  <c:x val="0"/>
                  <c:y val="7.2071507932106524E-2"/>
                </c:manualLayout>
              </c:layout>
              <c:dLblPos val="outEnd"/>
              <c:showVal val="1"/>
              <c:extLst>
                <c:ext xmlns:c15="http://schemas.microsoft.com/office/drawing/2012/chart" uri="{CE6537A1-D6FC-4f65-9D91-7224C49458BB}">
                  <c15:layout/>
                </c:ext>
              </c:extLst>
            </c:dLbl>
            <c:spPr>
              <a:noFill/>
              <a:ln>
                <a:noFill/>
              </a:ln>
              <a:effectLst/>
            </c:spPr>
            <c:txPr>
              <a:bodyPr/>
              <a:lstStyle/>
              <a:p>
                <a:pPr>
                  <a:defRPr sz="750">
                    <a:solidFill>
                      <a:srgbClr val="254061"/>
                    </a:solidFill>
                  </a:defRPr>
                </a:pPr>
                <a:endParaRPr lang="es-ES"/>
              </a:p>
            </c:txPr>
            <c:dLblPos val="ctr"/>
            <c:showVal val="1"/>
            <c:extLst>
              <c:ext xmlns:c15="http://schemas.microsoft.com/office/drawing/2012/chart" uri="{CE6537A1-D6FC-4f65-9D91-7224C49458BB}">
                <c15:layout/>
                <c15:showLeaderLines val="0"/>
              </c:ext>
            </c:extLst>
          </c:dLbls>
          <c:cat>
            <c:strRef>
              <c:f>'Ind 29'!$O$37:$O$56</c:f>
              <c:strCache>
                <c:ptCount val="20"/>
                <c:pt idx="0">
                  <c:v>Colombia</c:v>
                </c:pt>
                <c:pt idx="1">
                  <c:v>España</c:v>
                </c:pt>
                <c:pt idx="2">
                  <c:v>Guatemala</c:v>
                </c:pt>
                <c:pt idx="3">
                  <c:v>Portugal</c:v>
                </c:pt>
                <c:pt idx="4">
                  <c:v>Uruguay</c:v>
                </c:pt>
                <c:pt idx="5">
                  <c:v>Cuba</c:v>
                </c:pt>
                <c:pt idx="6">
                  <c:v>Chile</c:v>
                </c:pt>
                <c:pt idx="7">
                  <c:v>El Salvador</c:v>
                </c:pt>
                <c:pt idx="8">
                  <c:v>Argentina</c:v>
                </c:pt>
                <c:pt idx="9">
                  <c:v>Brasil</c:v>
                </c:pt>
                <c:pt idx="10">
                  <c:v>Paraguay</c:v>
                </c:pt>
                <c:pt idx="11">
                  <c:v>R. Dominicana</c:v>
                </c:pt>
                <c:pt idx="12">
                  <c:v>Perú</c:v>
                </c:pt>
                <c:pt idx="13">
                  <c:v>Costa Rica</c:v>
                </c:pt>
                <c:pt idx="14">
                  <c:v>México</c:v>
                </c:pt>
                <c:pt idx="15">
                  <c:v>Honduras</c:v>
                </c:pt>
                <c:pt idx="16">
                  <c:v>Bolivia </c:v>
                </c:pt>
                <c:pt idx="17">
                  <c:v>Panamá</c:v>
                </c:pt>
                <c:pt idx="19">
                  <c:v>OEI</c:v>
                </c:pt>
              </c:strCache>
            </c:strRef>
          </c:cat>
          <c:val>
            <c:numRef>
              <c:f>'Ind 29'!$P$37:$P$56</c:f>
              <c:numCache>
                <c:formatCode>0</c:formatCode>
                <c:ptCount val="20"/>
                <c:pt idx="0">
                  <c:v>100</c:v>
                </c:pt>
                <c:pt idx="1">
                  <c:v>100</c:v>
                </c:pt>
                <c:pt idx="2">
                  <c:v>100</c:v>
                </c:pt>
                <c:pt idx="3">
                  <c:v>100</c:v>
                </c:pt>
                <c:pt idx="4">
                  <c:v>100</c:v>
                </c:pt>
                <c:pt idx="5">
                  <c:v>73.3</c:v>
                </c:pt>
                <c:pt idx="6">
                  <c:v>99.018966644865927</c:v>
                </c:pt>
                <c:pt idx="7">
                  <c:v>94.8</c:v>
                </c:pt>
                <c:pt idx="8">
                  <c:v>93.5</c:v>
                </c:pt>
                <c:pt idx="9">
                  <c:v>93.000973062976556</c:v>
                </c:pt>
                <c:pt idx="10">
                  <c:v>91.956003180492999</c:v>
                </c:pt>
                <c:pt idx="11">
                  <c:v>91</c:v>
                </c:pt>
                <c:pt idx="12">
                  <c:v>87.492140000000006</c:v>
                </c:pt>
                <c:pt idx="13">
                  <c:v>80.8</c:v>
                </c:pt>
                <c:pt idx="14">
                  <c:v>85.600154215215909</c:v>
                </c:pt>
                <c:pt idx="15">
                  <c:v>86.4</c:v>
                </c:pt>
                <c:pt idx="16">
                  <c:v>67.017704517704516</c:v>
                </c:pt>
                <c:pt idx="17">
                  <c:v>46.9</c:v>
                </c:pt>
                <c:pt idx="19">
                  <c:v>88.376996756736446</c:v>
                </c:pt>
              </c:numCache>
            </c:numRef>
          </c:val>
        </c:ser>
        <c:ser>
          <c:idx val="1"/>
          <c:order val="1"/>
          <c:tx>
            <c:strRef>
              <c:f>'Ind 29'!$Q$35</c:f>
              <c:strCache>
                <c:ptCount val="1"/>
                <c:pt idx="0">
                  <c:v>2014</c:v>
                </c:pt>
              </c:strCache>
            </c:strRef>
          </c:tx>
          <c:spPr>
            <a:noFill/>
            <a:ln>
              <a:solidFill>
                <a:srgbClr val="FF0000"/>
              </a:solidFill>
            </a:ln>
          </c:spPr>
          <c:dPt>
            <c:idx val="7"/>
            <c:spPr>
              <a:noFill/>
              <a:ln>
                <a:noFill/>
              </a:ln>
            </c:spPr>
          </c:dPt>
          <c:dPt>
            <c:idx val="8"/>
            <c:spPr>
              <a:noFill/>
              <a:ln>
                <a:noFill/>
              </a:ln>
            </c:spPr>
          </c:dPt>
          <c:dPt>
            <c:idx val="15"/>
            <c:spPr>
              <a:noFill/>
              <a:ln>
                <a:noFill/>
              </a:ln>
            </c:spPr>
          </c:dPt>
          <c:dPt>
            <c:idx val="17"/>
            <c:spPr>
              <a:noFill/>
              <a:ln>
                <a:noFill/>
              </a:ln>
            </c:spPr>
          </c:dPt>
          <c:dLbls>
            <c:spPr>
              <a:noFill/>
              <a:ln>
                <a:noFill/>
              </a:ln>
              <a:effectLst/>
            </c:spPr>
            <c:txPr>
              <a:bodyPr/>
              <a:lstStyle/>
              <a:p>
                <a:pPr>
                  <a:defRPr>
                    <a:solidFill>
                      <a:srgbClr val="C00000"/>
                    </a:solidFill>
                  </a:defRPr>
                </a:pPr>
                <a:endParaRPr lang="es-ES"/>
              </a:p>
            </c:txPr>
            <c:dLblPos val="outEnd"/>
            <c:showVal val="1"/>
            <c:extLst>
              <c:ext xmlns:c15="http://schemas.microsoft.com/office/drawing/2012/chart" uri="{CE6537A1-D6FC-4f65-9D91-7224C49458BB}">
                <c15:layout/>
                <c15:showLeaderLines val="0"/>
              </c:ext>
            </c:extLst>
          </c:dLbls>
          <c:cat>
            <c:strRef>
              <c:f>'Ind 29'!$O$37:$O$56</c:f>
              <c:strCache>
                <c:ptCount val="20"/>
                <c:pt idx="0">
                  <c:v>Colombia</c:v>
                </c:pt>
                <c:pt idx="1">
                  <c:v>España</c:v>
                </c:pt>
                <c:pt idx="2">
                  <c:v>Guatemala</c:v>
                </c:pt>
                <c:pt idx="3">
                  <c:v>Portugal</c:v>
                </c:pt>
                <c:pt idx="4">
                  <c:v>Uruguay</c:v>
                </c:pt>
                <c:pt idx="5">
                  <c:v>Cuba</c:v>
                </c:pt>
                <c:pt idx="6">
                  <c:v>Chile</c:v>
                </c:pt>
                <c:pt idx="7">
                  <c:v>El Salvador</c:v>
                </c:pt>
                <c:pt idx="8">
                  <c:v>Argentina</c:v>
                </c:pt>
                <c:pt idx="9">
                  <c:v>Brasil</c:v>
                </c:pt>
                <c:pt idx="10">
                  <c:v>Paraguay</c:v>
                </c:pt>
                <c:pt idx="11">
                  <c:v>R. Dominicana</c:v>
                </c:pt>
                <c:pt idx="12">
                  <c:v>Perú</c:v>
                </c:pt>
                <c:pt idx="13">
                  <c:v>Costa Rica</c:v>
                </c:pt>
                <c:pt idx="14">
                  <c:v>México</c:v>
                </c:pt>
                <c:pt idx="15">
                  <c:v>Honduras</c:v>
                </c:pt>
                <c:pt idx="16">
                  <c:v>Bolivia </c:v>
                </c:pt>
                <c:pt idx="17">
                  <c:v>Panamá</c:v>
                </c:pt>
                <c:pt idx="19">
                  <c:v>OEI</c:v>
                </c:pt>
              </c:strCache>
            </c:strRef>
          </c:cat>
          <c:val>
            <c:numRef>
              <c:f>'Ind 29'!$Q$37:$Q$56</c:f>
              <c:numCache>
                <c:formatCode>0</c:formatCode>
                <c:ptCount val="20"/>
                <c:pt idx="0">
                  <c:v>100</c:v>
                </c:pt>
                <c:pt idx="1">
                  <c:v>100</c:v>
                </c:pt>
                <c:pt idx="2">
                  <c:v>100</c:v>
                </c:pt>
                <c:pt idx="3">
                  <c:v>100</c:v>
                </c:pt>
                <c:pt idx="4">
                  <c:v>100</c:v>
                </c:pt>
                <c:pt idx="5">
                  <c:v>100</c:v>
                </c:pt>
                <c:pt idx="6">
                  <c:v>98.40314324850408</c:v>
                </c:pt>
                <c:pt idx="7">
                  <c:v>0</c:v>
                </c:pt>
                <c:pt idx="8">
                  <c:v>0</c:v>
                </c:pt>
                <c:pt idx="9">
                  <c:v>93.578778415604916</c:v>
                </c:pt>
                <c:pt idx="11">
                  <c:v>94</c:v>
                </c:pt>
                <c:pt idx="12">
                  <c:v>89.884379999999993</c:v>
                </c:pt>
                <c:pt idx="13">
                  <c:v>86.8</c:v>
                </c:pt>
                <c:pt idx="14">
                  <c:v>85.285427130403747</c:v>
                </c:pt>
                <c:pt idx="15">
                  <c:v>0</c:v>
                </c:pt>
                <c:pt idx="16">
                  <c:v>66.162134427911752</c:v>
                </c:pt>
                <c:pt idx="17">
                  <c:v>0</c:v>
                </c:pt>
                <c:pt idx="19">
                  <c:v>93.393374094032637</c:v>
                </c:pt>
              </c:numCache>
            </c:numRef>
          </c:val>
        </c:ser>
        <c:gapWidth val="50"/>
        <c:overlap val="53"/>
        <c:axId val="254456576"/>
        <c:axId val="254458112"/>
      </c:barChart>
      <c:catAx>
        <c:axId val="254456576"/>
        <c:scaling>
          <c:orientation val="minMax"/>
        </c:scaling>
        <c:axPos val="b"/>
        <c:numFmt formatCode="General" sourceLinked="0"/>
        <c:tickLblPos val="nextTo"/>
        <c:crossAx val="254458112"/>
        <c:crosses val="autoZero"/>
        <c:auto val="1"/>
        <c:lblAlgn val="ctr"/>
        <c:lblOffset val="100"/>
      </c:catAx>
      <c:valAx>
        <c:axId val="254458112"/>
        <c:scaling>
          <c:orientation val="minMax"/>
          <c:min val="40"/>
        </c:scaling>
        <c:delete val="1"/>
        <c:axPos val="l"/>
        <c:numFmt formatCode="0" sourceLinked="1"/>
        <c:tickLblPos val="none"/>
        <c:crossAx val="254456576"/>
        <c:crosses val="autoZero"/>
        <c:crossBetween val="between"/>
      </c:valAx>
    </c:plotArea>
    <c:legend>
      <c:legendPos val="t"/>
      <c:layout>
        <c:manualLayout>
          <c:xMode val="edge"/>
          <c:yMode val="edge"/>
          <c:x val="0.33082942832881662"/>
          <c:y val="2.6937283852158912E-2"/>
          <c:w val="0.32188375455795026"/>
          <c:h val="7.4228124857492514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544" r="0.750000000000005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4.6574999999999978E-2"/>
          <c:y val="0.11576419753086421"/>
          <c:w val="0.92755462962962953"/>
          <c:h val="0.58712569444444462"/>
        </c:manualLayout>
      </c:layout>
      <c:barChart>
        <c:barDir val="col"/>
        <c:grouping val="clustered"/>
        <c:ser>
          <c:idx val="1"/>
          <c:order val="2"/>
          <c:tx>
            <c:strRef>
              <c:f>'C4 GINI'!$R$5</c:f>
              <c:strCache>
                <c:ptCount val="1"/>
                <c:pt idx="0">
                  <c:v>2013 (**)</c:v>
                </c:pt>
              </c:strCache>
            </c:strRef>
          </c:tx>
          <c:spPr>
            <a:noFill/>
            <a:ln w="9525">
              <a:solidFill>
                <a:srgbClr val="1F497D">
                  <a:lumMod val="75000"/>
                </a:srgbClr>
              </a:solidFill>
            </a:ln>
          </c:spPr>
          <c:dPt>
            <c:idx val="19"/>
            <c:spPr>
              <a:noFill/>
              <a:ln w="9525">
                <a:noFill/>
              </a:ln>
            </c:spPr>
          </c:dPt>
          <c:dLbls>
            <c:dLbl>
              <c:idx val="18"/>
              <c:delete val="1"/>
            </c:dLbl>
            <c:dLbl>
              <c:idx val="19"/>
              <c:delete val="1"/>
            </c:dLbl>
            <c:spPr>
              <a:noFill/>
              <a:ln>
                <a:noFill/>
              </a:ln>
              <a:effectLst/>
            </c:spPr>
            <c:txPr>
              <a:bodyPr rot="-5400000" vert="horz"/>
              <a:lstStyle/>
              <a:p>
                <a:pPr>
                  <a:defRPr>
                    <a:solidFill>
                      <a:srgbClr val="254061"/>
                    </a:solidFill>
                  </a:defRPr>
                </a:pPr>
                <a:endParaRPr lang="es-ES"/>
              </a:p>
            </c:txPr>
            <c:dLblPos val="inBase"/>
            <c:showVal val="1"/>
            <c:extLst>
              <c:ext xmlns:c15="http://schemas.microsoft.com/office/drawing/2012/chart" uri="{CE6537A1-D6FC-4f65-9D91-7224C49458BB}">
                <c15:layout/>
                <c15:showLeaderLines val="0"/>
              </c:ext>
            </c:extLst>
          </c:dLbls>
          <c:cat>
            <c:strRef>
              <c:f>'C4 GINI'!$O$6:$O$27</c:f>
              <c:strCache>
                <c:ptCount val="22"/>
                <c:pt idx="1">
                  <c:v>España</c:v>
                </c:pt>
                <c:pt idx="2">
                  <c:v>Portugal</c:v>
                </c:pt>
                <c:pt idx="3">
                  <c:v>Uruguay</c:v>
                </c:pt>
                <c:pt idx="4">
                  <c:v>Argentina</c:v>
                </c:pt>
                <c:pt idx="5">
                  <c:v>El Salvador</c:v>
                </c:pt>
                <c:pt idx="6">
                  <c:v>Perú</c:v>
                </c:pt>
                <c:pt idx="7">
                  <c:v>R. Dominicana</c:v>
                </c:pt>
                <c:pt idx="8">
                  <c:v>Ecuador</c:v>
                </c:pt>
                <c:pt idx="9">
                  <c:v>Bolivia</c:v>
                </c:pt>
                <c:pt idx="10">
                  <c:v>México</c:v>
                </c:pt>
                <c:pt idx="11">
                  <c:v>Paraguay</c:v>
                </c:pt>
                <c:pt idx="12">
                  <c:v>Costa Rica</c:v>
                </c:pt>
                <c:pt idx="13">
                  <c:v>Chile</c:v>
                </c:pt>
                <c:pt idx="14">
                  <c:v>Panamá</c:v>
                </c:pt>
                <c:pt idx="15">
                  <c:v>Brasil</c:v>
                </c:pt>
                <c:pt idx="16">
                  <c:v>Colombia</c:v>
                </c:pt>
                <c:pt idx="17">
                  <c:v>Honduras</c:v>
                </c:pt>
                <c:pt idx="18">
                  <c:v>Cuba</c:v>
                </c:pt>
                <c:pt idx="19">
                  <c:v>Guatemala</c:v>
                </c:pt>
                <c:pt idx="21">
                  <c:v>OEI</c:v>
                </c:pt>
              </c:strCache>
            </c:strRef>
          </c:cat>
          <c:val>
            <c:numRef>
              <c:f>'C4 GINI'!$R$6:$R$27</c:f>
              <c:numCache>
                <c:formatCode>0.0</c:formatCode>
                <c:ptCount val="22"/>
                <c:pt idx="1">
                  <c:v>35.9</c:v>
                </c:pt>
                <c:pt idx="2">
                  <c:v>36</c:v>
                </c:pt>
                <c:pt idx="3">
                  <c:v>41.9</c:v>
                </c:pt>
                <c:pt idx="4">
                  <c:v>42.3</c:v>
                </c:pt>
                <c:pt idx="5">
                  <c:v>43.5</c:v>
                </c:pt>
                <c:pt idx="6">
                  <c:v>44.7</c:v>
                </c:pt>
                <c:pt idx="7">
                  <c:v>47.1</c:v>
                </c:pt>
                <c:pt idx="8">
                  <c:v>47.3</c:v>
                </c:pt>
                <c:pt idx="9">
                  <c:v>48.1</c:v>
                </c:pt>
                <c:pt idx="10">
                  <c:v>48.1</c:v>
                </c:pt>
                <c:pt idx="11">
                  <c:v>48.3</c:v>
                </c:pt>
                <c:pt idx="12">
                  <c:v>49.2</c:v>
                </c:pt>
                <c:pt idx="13">
                  <c:v>50.5</c:v>
                </c:pt>
                <c:pt idx="14">
                  <c:v>51.7</c:v>
                </c:pt>
                <c:pt idx="15">
                  <c:v>52.9</c:v>
                </c:pt>
                <c:pt idx="16">
                  <c:v>53.5</c:v>
                </c:pt>
                <c:pt idx="17">
                  <c:v>53.7</c:v>
                </c:pt>
                <c:pt idx="18">
                  <c:v>0</c:v>
                </c:pt>
                <c:pt idx="19">
                  <c:v>0</c:v>
                </c:pt>
                <c:pt idx="21">
                  <c:v>46.747058823529414</c:v>
                </c:pt>
              </c:numCache>
            </c:numRef>
          </c:val>
        </c:ser>
        <c:gapWidth val="30"/>
        <c:axId val="172509056"/>
        <c:axId val="172544000"/>
      </c:barChart>
      <c:scatterChart>
        <c:scatterStyle val="lineMarker"/>
        <c:ser>
          <c:idx val="2"/>
          <c:order val="0"/>
          <c:tx>
            <c:strRef>
              <c:f>'C4 GINI'!$P$5</c:f>
              <c:strCache>
                <c:ptCount val="1"/>
                <c:pt idx="0">
                  <c:v>2000</c:v>
                </c:pt>
              </c:strCache>
            </c:strRef>
          </c:tx>
          <c:spPr>
            <a:ln w="25400">
              <a:noFill/>
            </a:ln>
          </c:spPr>
          <c:marker>
            <c:symbol val="dash"/>
            <c:size val="5"/>
            <c:spPr>
              <a:noFill/>
              <a:ln w="6350">
                <a:solidFill>
                  <a:srgbClr val="FF0000"/>
                </a:solidFill>
              </a:ln>
            </c:spPr>
          </c:marker>
          <c:dLbls>
            <c:spPr>
              <a:noFill/>
              <a:ln>
                <a:noFill/>
              </a:ln>
              <a:effectLst/>
            </c:spPr>
            <c:txPr>
              <a:bodyPr/>
              <a:lstStyle/>
              <a:p>
                <a:pPr>
                  <a:defRPr>
                    <a:solidFill>
                      <a:srgbClr val="C00000"/>
                    </a:solidFill>
                  </a:defRPr>
                </a:pPr>
                <a:endParaRPr lang="es-ES"/>
              </a:p>
            </c:txPr>
            <c:dLblPos val="t"/>
            <c:showVal val="1"/>
            <c:extLst>
              <c:ext xmlns:c15="http://schemas.microsoft.com/office/drawing/2012/chart" uri="{CE6537A1-D6FC-4f65-9D91-7224C49458BB}">
                <c15:layout/>
                <c15:showLeaderLines val="0"/>
              </c:ext>
            </c:extLst>
          </c:dLbls>
          <c:xVal>
            <c:strRef>
              <c:f>'C4 GINI'!$O$6:$O$27</c:f>
              <c:strCache>
                <c:ptCount val="22"/>
                <c:pt idx="1">
                  <c:v>España</c:v>
                </c:pt>
                <c:pt idx="2">
                  <c:v>Portugal</c:v>
                </c:pt>
                <c:pt idx="3">
                  <c:v>Uruguay</c:v>
                </c:pt>
                <c:pt idx="4">
                  <c:v>Argentina</c:v>
                </c:pt>
                <c:pt idx="5">
                  <c:v>El Salvador</c:v>
                </c:pt>
                <c:pt idx="6">
                  <c:v>Perú</c:v>
                </c:pt>
                <c:pt idx="7">
                  <c:v>R. Dominicana</c:v>
                </c:pt>
                <c:pt idx="8">
                  <c:v>Ecuador</c:v>
                </c:pt>
                <c:pt idx="9">
                  <c:v>Bolivia</c:v>
                </c:pt>
                <c:pt idx="10">
                  <c:v>México</c:v>
                </c:pt>
                <c:pt idx="11">
                  <c:v>Paraguay</c:v>
                </c:pt>
                <c:pt idx="12">
                  <c:v>Costa Rica</c:v>
                </c:pt>
                <c:pt idx="13">
                  <c:v>Chile</c:v>
                </c:pt>
                <c:pt idx="14">
                  <c:v>Panamá</c:v>
                </c:pt>
                <c:pt idx="15">
                  <c:v>Brasil</c:v>
                </c:pt>
                <c:pt idx="16">
                  <c:v>Colombia</c:v>
                </c:pt>
                <c:pt idx="17">
                  <c:v>Honduras</c:v>
                </c:pt>
                <c:pt idx="18">
                  <c:v>Cuba</c:v>
                </c:pt>
                <c:pt idx="19">
                  <c:v>Guatemala</c:v>
                </c:pt>
                <c:pt idx="21">
                  <c:v>OEI</c:v>
                </c:pt>
              </c:strCache>
            </c:strRef>
          </c:xVal>
          <c:yVal>
            <c:numRef>
              <c:f>'C4 GINI'!$P$6:$P$27</c:f>
              <c:numCache>
                <c:formatCode>0.0</c:formatCode>
                <c:ptCount val="22"/>
                <c:pt idx="1">
                  <c:v>34.659999999999997</c:v>
                </c:pt>
                <c:pt idx="3">
                  <c:v>44.39</c:v>
                </c:pt>
                <c:pt idx="4">
                  <c:v>51.11</c:v>
                </c:pt>
                <c:pt idx="6">
                  <c:v>50.75</c:v>
                </c:pt>
                <c:pt idx="7">
                  <c:v>52.01</c:v>
                </c:pt>
                <c:pt idx="8">
                  <c:v>56.59</c:v>
                </c:pt>
                <c:pt idx="9">
                  <c:v>62.78</c:v>
                </c:pt>
                <c:pt idx="10">
                  <c:v>51.87</c:v>
                </c:pt>
                <c:pt idx="11">
                  <c:v>0</c:v>
                </c:pt>
                <c:pt idx="12">
                  <c:v>46.53</c:v>
                </c:pt>
                <c:pt idx="13">
                  <c:v>55.26</c:v>
                </c:pt>
                <c:pt idx="14">
                  <c:v>0</c:v>
                </c:pt>
                <c:pt idx="15">
                  <c:v>0</c:v>
                </c:pt>
                <c:pt idx="16">
                  <c:v>58.68</c:v>
                </c:pt>
                <c:pt idx="17">
                  <c:v>0</c:v>
                </c:pt>
                <c:pt idx="18">
                  <c:v>38</c:v>
                </c:pt>
                <c:pt idx="19">
                  <c:v>54.28</c:v>
                </c:pt>
                <c:pt idx="21">
                  <c:v>50.53153846153846</c:v>
                </c:pt>
              </c:numCache>
            </c:numRef>
          </c:yVal>
        </c:ser>
        <c:ser>
          <c:idx val="0"/>
          <c:order val="1"/>
          <c:tx>
            <c:strRef>
              <c:f>'C4 GINI'!$Q$5</c:f>
              <c:strCache>
                <c:ptCount val="1"/>
                <c:pt idx="0">
                  <c:v>2010 (*)</c:v>
                </c:pt>
              </c:strCache>
            </c:strRef>
          </c:tx>
          <c:spPr>
            <a:ln w="25400">
              <a:noFill/>
            </a:ln>
          </c:spPr>
          <c:marker>
            <c:symbol val="diamond"/>
            <c:size val="5"/>
            <c:spPr>
              <a:noFill/>
              <a:ln w="6350">
                <a:solidFill>
                  <a:srgbClr val="660066"/>
                </a:solidFill>
              </a:ln>
            </c:spPr>
          </c:marker>
          <c:xVal>
            <c:strRef>
              <c:f>'C4 GINI'!$O$6:$O$27</c:f>
              <c:strCache>
                <c:ptCount val="22"/>
                <c:pt idx="1">
                  <c:v>España</c:v>
                </c:pt>
                <c:pt idx="2">
                  <c:v>Portugal</c:v>
                </c:pt>
                <c:pt idx="3">
                  <c:v>Uruguay</c:v>
                </c:pt>
                <c:pt idx="4">
                  <c:v>Argentina</c:v>
                </c:pt>
                <c:pt idx="5">
                  <c:v>El Salvador</c:v>
                </c:pt>
                <c:pt idx="6">
                  <c:v>Perú</c:v>
                </c:pt>
                <c:pt idx="7">
                  <c:v>R. Dominicana</c:v>
                </c:pt>
                <c:pt idx="8">
                  <c:v>Ecuador</c:v>
                </c:pt>
                <c:pt idx="9">
                  <c:v>Bolivia</c:v>
                </c:pt>
                <c:pt idx="10">
                  <c:v>México</c:v>
                </c:pt>
                <c:pt idx="11">
                  <c:v>Paraguay</c:v>
                </c:pt>
                <c:pt idx="12">
                  <c:v>Costa Rica</c:v>
                </c:pt>
                <c:pt idx="13">
                  <c:v>Chile</c:v>
                </c:pt>
                <c:pt idx="14">
                  <c:v>Panamá</c:v>
                </c:pt>
                <c:pt idx="15">
                  <c:v>Brasil</c:v>
                </c:pt>
                <c:pt idx="16">
                  <c:v>Colombia</c:v>
                </c:pt>
                <c:pt idx="17">
                  <c:v>Honduras</c:v>
                </c:pt>
                <c:pt idx="18">
                  <c:v>Cuba</c:v>
                </c:pt>
                <c:pt idx="19">
                  <c:v>Guatemala</c:v>
                </c:pt>
                <c:pt idx="21">
                  <c:v>OEI</c:v>
                </c:pt>
              </c:strCache>
            </c:strRef>
          </c:xVal>
          <c:yVal>
            <c:numRef>
              <c:f>'C4 GINI'!$Q$6:$Q$27</c:f>
              <c:numCache>
                <c:formatCode>0.0</c:formatCode>
                <c:ptCount val="22"/>
                <c:pt idx="1">
                  <c:v>35.799999999999997</c:v>
                </c:pt>
                <c:pt idx="2">
                  <c:v>35.799999999999997</c:v>
                </c:pt>
                <c:pt idx="3">
                  <c:v>45.3</c:v>
                </c:pt>
                <c:pt idx="4">
                  <c:v>44.5</c:v>
                </c:pt>
                <c:pt idx="5">
                  <c:v>44.5</c:v>
                </c:pt>
                <c:pt idx="6">
                  <c:v>46.2</c:v>
                </c:pt>
                <c:pt idx="7">
                  <c:v>47.2</c:v>
                </c:pt>
                <c:pt idx="8">
                  <c:v>49.3</c:v>
                </c:pt>
                <c:pt idx="9">
                  <c:v>46.3</c:v>
                </c:pt>
                <c:pt idx="10">
                  <c:v>48.1</c:v>
                </c:pt>
                <c:pt idx="11">
                  <c:v>51.8</c:v>
                </c:pt>
                <c:pt idx="12">
                  <c:v>48.1</c:v>
                </c:pt>
                <c:pt idx="13">
                  <c:v>0</c:v>
                </c:pt>
                <c:pt idx="14">
                  <c:v>51.9</c:v>
                </c:pt>
                <c:pt idx="15">
                  <c:v>53.1</c:v>
                </c:pt>
                <c:pt idx="16">
                  <c:v>55.5</c:v>
                </c:pt>
                <c:pt idx="17">
                  <c:v>53.4</c:v>
                </c:pt>
                <c:pt idx="18">
                  <c:v>0</c:v>
                </c:pt>
                <c:pt idx="19">
                  <c:v>52.4</c:v>
                </c:pt>
                <c:pt idx="21">
                  <c:v>46.957142857142856</c:v>
                </c:pt>
              </c:numCache>
            </c:numRef>
          </c:yVal>
        </c:ser>
        <c:axId val="172509056"/>
        <c:axId val="172544000"/>
      </c:scatterChart>
      <c:catAx>
        <c:axId val="172509056"/>
        <c:scaling>
          <c:orientation val="minMax"/>
        </c:scaling>
        <c:axPos val="b"/>
        <c:numFmt formatCode="General" sourceLinked="0"/>
        <c:tickLblPos val="nextTo"/>
        <c:crossAx val="172544000"/>
        <c:crosses val="autoZero"/>
        <c:auto val="1"/>
        <c:lblAlgn val="ctr"/>
        <c:lblOffset val="100"/>
      </c:catAx>
      <c:valAx>
        <c:axId val="172544000"/>
        <c:scaling>
          <c:orientation val="minMax"/>
          <c:max val="70"/>
          <c:min val="20"/>
        </c:scaling>
        <c:delete val="1"/>
        <c:axPos val="l"/>
        <c:numFmt formatCode="General" sourceLinked="1"/>
        <c:tickLblPos val="none"/>
        <c:crossAx val="172509056"/>
        <c:crosses val="autoZero"/>
        <c:crossBetween val="between"/>
      </c:valAx>
    </c:plotArea>
    <c:legend>
      <c:legendPos val="t"/>
      <c:layout>
        <c:manualLayout>
          <c:xMode val="edge"/>
          <c:yMode val="edge"/>
          <c:x val="0.22010907407407407"/>
          <c:y val="2.1358024691357967E-2"/>
          <c:w val="0.61904467273180874"/>
          <c:h val="9.334317585301842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588" r="0.75000000000000588"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4.164333333333331E-2"/>
          <c:y val="0.147873611111111"/>
          <c:w val="0.93248629629629598"/>
          <c:h val="0.54598958333333403"/>
        </c:manualLayout>
      </c:layout>
      <c:barChart>
        <c:barDir val="col"/>
        <c:grouping val="clustered"/>
        <c:ser>
          <c:idx val="0"/>
          <c:order val="0"/>
          <c:tx>
            <c:strRef>
              <c:f>'Ind 30A'!$F$4:$F$5</c:f>
              <c:strCache>
                <c:ptCount val="1"/>
                <c:pt idx="0">
                  <c:v>2012</c:v>
                </c:pt>
              </c:strCache>
            </c:strRef>
          </c:tx>
          <c:spPr>
            <a:noFill/>
            <a:ln w="9525">
              <a:solidFill>
                <a:srgbClr val="1F497D"/>
              </a:solidFill>
            </a:ln>
          </c:spPr>
          <c:dLbls>
            <c:dLbl>
              <c:idx val="16"/>
              <c:layout>
                <c:manualLayout>
                  <c:x val="0"/>
                  <c:y val="5.8132986111111506E-2"/>
                </c:manualLayout>
              </c:layout>
              <c:dLblPos val="outEnd"/>
              <c:showVal val="1"/>
              <c:extLst>
                <c:ext xmlns:c15="http://schemas.microsoft.com/office/drawing/2012/chart" uri="{CE6537A1-D6FC-4f65-9D91-7224C49458BB}">
                  <c15:layout/>
                </c:ext>
              </c:extLst>
            </c:dLbl>
            <c:dLbl>
              <c:idx val="17"/>
              <c:layout>
                <c:manualLayout>
                  <c:x val="0"/>
                  <c:y val="5.8132986111111506E-2"/>
                </c:manualLayout>
              </c:layout>
              <c:dLblPos val="outEnd"/>
              <c:showVal val="1"/>
              <c:extLst>
                <c:ext xmlns:c15="http://schemas.microsoft.com/office/drawing/2012/chart" uri="{CE6537A1-D6FC-4f65-9D91-7224C49458BB}"/>
              </c:extLst>
            </c:dLbl>
            <c:spPr>
              <a:noFill/>
              <a:ln>
                <a:noFill/>
              </a:ln>
              <a:effectLst/>
            </c:spPr>
            <c:txPr>
              <a:bodyPr/>
              <a:lstStyle/>
              <a:p>
                <a:pPr>
                  <a:defRPr sz="750">
                    <a:solidFill>
                      <a:srgbClr val="254061"/>
                    </a:solidFill>
                  </a:defRPr>
                </a:pPr>
                <a:endParaRPr lang="es-ES"/>
              </a:p>
            </c:txPr>
            <c:dLblPos val="ctr"/>
            <c:showVal val="1"/>
            <c:extLst>
              <c:ext xmlns:c15="http://schemas.microsoft.com/office/drawing/2012/chart" uri="{CE6537A1-D6FC-4f65-9D91-7224C49458BB}">
                <c15:layout/>
                <c15:showLeaderLines val="0"/>
              </c:ext>
            </c:extLst>
          </c:dLbls>
          <c:cat>
            <c:strRef>
              <c:f>'Ind 30A'!$E$6:$E$24</c:f>
              <c:strCache>
                <c:ptCount val="19"/>
                <c:pt idx="0">
                  <c:v>España</c:v>
                </c:pt>
                <c:pt idx="1">
                  <c:v>Portugal</c:v>
                </c:pt>
                <c:pt idx="2">
                  <c:v>Uruguay</c:v>
                </c:pt>
                <c:pt idx="3">
                  <c:v>Chile</c:v>
                </c:pt>
                <c:pt idx="4">
                  <c:v>México</c:v>
                </c:pt>
                <c:pt idx="5">
                  <c:v>Colombia</c:v>
                </c:pt>
                <c:pt idx="6">
                  <c:v>Costa Rica</c:v>
                </c:pt>
                <c:pt idx="7">
                  <c:v>Bolivia </c:v>
                </c:pt>
                <c:pt idx="8">
                  <c:v>R. Dominicana</c:v>
                </c:pt>
                <c:pt idx="9">
                  <c:v>Cuba</c:v>
                </c:pt>
                <c:pt idx="10">
                  <c:v>Perú</c:v>
                </c:pt>
                <c:pt idx="11">
                  <c:v>Brasil</c:v>
                </c:pt>
                <c:pt idx="12">
                  <c:v>Paraguay</c:v>
                </c:pt>
                <c:pt idx="13">
                  <c:v>El Salvador</c:v>
                </c:pt>
                <c:pt idx="14">
                  <c:v>Argentina</c:v>
                </c:pt>
                <c:pt idx="15">
                  <c:v>Honduras</c:v>
                </c:pt>
                <c:pt idx="16">
                  <c:v>Panamá</c:v>
                </c:pt>
                <c:pt idx="18">
                  <c:v>OEI</c:v>
                </c:pt>
              </c:strCache>
            </c:strRef>
          </c:cat>
          <c:val>
            <c:numRef>
              <c:f>'Ind 30A'!$F$6:$F$24</c:f>
              <c:numCache>
                <c:formatCode>0</c:formatCode>
                <c:ptCount val="19"/>
                <c:pt idx="0">
                  <c:v>100</c:v>
                </c:pt>
                <c:pt idx="1">
                  <c:v>100</c:v>
                </c:pt>
                <c:pt idx="2">
                  <c:v>100</c:v>
                </c:pt>
                <c:pt idx="3">
                  <c:v>96.389000195692901</c:v>
                </c:pt>
                <c:pt idx="4">
                  <c:v>95.999932567348353</c:v>
                </c:pt>
                <c:pt idx="5">
                  <c:v>90.8</c:v>
                </c:pt>
                <c:pt idx="6">
                  <c:v>90.3</c:v>
                </c:pt>
                <c:pt idx="7">
                  <c:v>87.261927898163435</c:v>
                </c:pt>
                <c:pt idx="8">
                  <c:v>85</c:v>
                </c:pt>
                <c:pt idx="9">
                  <c:v>94.9</c:v>
                </c:pt>
                <c:pt idx="10">
                  <c:v>78.752979999999994</c:v>
                </c:pt>
                <c:pt idx="11">
                  <c:v>71.548179576844376</c:v>
                </c:pt>
                <c:pt idx="12">
                  <c:v>93.255297173797402</c:v>
                </c:pt>
                <c:pt idx="13">
                  <c:v>87.7</c:v>
                </c:pt>
                <c:pt idx="14">
                  <c:v>82.7</c:v>
                </c:pt>
                <c:pt idx="15">
                  <c:v>49.5</c:v>
                </c:pt>
                <c:pt idx="16">
                  <c:v>8.9</c:v>
                </c:pt>
                <c:pt idx="18">
                  <c:v>83.144207338240406</c:v>
                </c:pt>
              </c:numCache>
            </c:numRef>
          </c:val>
        </c:ser>
        <c:ser>
          <c:idx val="1"/>
          <c:order val="1"/>
          <c:tx>
            <c:strRef>
              <c:f>'Ind 30A'!$G$4:$G$5</c:f>
              <c:strCache>
                <c:ptCount val="1"/>
                <c:pt idx="0">
                  <c:v>2014</c:v>
                </c:pt>
              </c:strCache>
            </c:strRef>
          </c:tx>
          <c:spPr>
            <a:noFill/>
            <a:ln>
              <a:solidFill>
                <a:srgbClr val="FF0000"/>
              </a:solidFill>
            </a:ln>
          </c:spPr>
          <c:dLbls>
            <c:dLbl>
              <c:idx val="9"/>
              <c:layout>
                <c:manualLayout>
                  <c:x val="1.6462962962963009E-2"/>
                  <c:y val="8.8194444444445064E-3"/>
                </c:manualLayout>
              </c:layout>
              <c:dLblPos val="outEnd"/>
              <c:showVal val="1"/>
              <c:extLst>
                <c:ext xmlns:c15="http://schemas.microsoft.com/office/drawing/2012/chart" uri="{CE6537A1-D6FC-4f65-9D91-7224C49458BB}">
                  <c15:layout/>
                </c:ext>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spPr>
              <a:noFill/>
              <a:ln>
                <a:noFill/>
              </a:ln>
              <a:effectLst/>
            </c:spPr>
            <c:txPr>
              <a:bodyPr/>
              <a:lstStyle/>
              <a:p>
                <a:pPr>
                  <a:defRPr>
                    <a:solidFill>
                      <a:srgbClr val="C00000"/>
                    </a:solidFill>
                  </a:defRPr>
                </a:pPr>
                <a:endParaRPr lang="es-ES"/>
              </a:p>
            </c:txPr>
            <c:dLblPos val="outEnd"/>
            <c:showVal val="1"/>
            <c:extLst>
              <c:ext xmlns:c15="http://schemas.microsoft.com/office/drawing/2012/chart" uri="{CE6537A1-D6FC-4f65-9D91-7224C49458BB}">
                <c15:layout/>
                <c15:showLeaderLines val="0"/>
              </c:ext>
            </c:extLst>
          </c:dLbls>
          <c:cat>
            <c:strRef>
              <c:f>'Ind 30A'!$E$6:$E$24</c:f>
              <c:strCache>
                <c:ptCount val="19"/>
                <c:pt idx="0">
                  <c:v>España</c:v>
                </c:pt>
                <c:pt idx="1">
                  <c:v>Portugal</c:v>
                </c:pt>
                <c:pt idx="2">
                  <c:v>Uruguay</c:v>
                </c:pt>
                <c:pt idx="3">
                  <c:v>Chile</c:v>
                </c:pt>
                <c:pt idx="4">
                  <c:v>México</c:v>
                </c:pt>
                <c:pt idx="5">
                  <c:v>Colombia</c:v>
                </c:pt>
                <c:pt idx="6">
                  <c:v>Costa Rica</c:v>
                </c:pt>
                <c:pt idx="7">
                  <c:v>Bolivia </c:v>
                </c:pt>
                <c:pt idx="8">
                  <c:v>R. Dominicana</c:v>
                </c:pt>
                <c:pt idx="9">
                  <c:v>Cuba</c:v>
                </c:pt>
                <c:pt idx="10">
                  <c:v>Perú</c:v>
                </c:pt>
                <c:pt idx="11">
                  <c:v>Brasil</c:v>
                </c:pt>
                <c:pt idx="12">
                  <c:v>Paraguay</c:v>
                </c:pt>
                <c:pt idx="13">
                  <c:v>El Salvador</c:v>
                </c:pt>
                <c:pt idx="14">
                  <c:v>Argentina</c:v>
                </c:pt>
                <c:pt idx="15">
                  <c:v>Honduras</c:v>
                </c:pt>
                <c:pt idx="16">
                  <c:v>Panamá</c:v>
                </c:pt>
                <c:pt idx="18">
                  <c:v>OEI</c:v>
                </c:pt>
              </c:strCache>
            </c:strRef>
          </c:cat>
          <c:val>
            <c:numRef>
              <c:f>'Ind 30A'!$G$6:$G$24</c:f>
              <c:numCache>
                <c:formatCode>0</c:formatCode>
                <c:ptCount val="19"/>
                <c:pt idx="0">
                  <c:v>100</c:v>
                </c:pt>
                <c:pt idx="1">
                  <c:v>100</c:v>
                </c:pt>
                <c:pt idx="2">
                  <c:v>100</c:v>
                </c:pt>
                <c:pt idx="3">
                  <c:v>96.936611420941006</c:v>
                </c:pt>
                <c:pt idx="4">
                  <c:v>96.787745350634751</c:v>
                </c:pt>
                <c:pt idx="5">
                  <c:v>94.251023834218998</c:v>
                </c:pt>
                <c:pt idx="6">
                  <c:v>94</c:v>
                </c:pt>
                <c:pt idx="7">
                  <c:v>91.441050561147705</c:v>
                </c:pt>
                <c:pt idx="8">
                  <c:v>87</c:v>
                </c:pt>
                <c:pt idx="9">
                  <c:v>81.400000000000006</c:v>
                </c:pt>
                <c:pt idx="10">
                  <c:v>76.942819999999998</c:v>
                </c:pt>
                <c:pt idx="11">
                  <c:v>73.44095287336512</c:v>
                </c:pt>
                <c:pt idx="12">
                  <c:v>0</c:v>
                </c:pt>
                <c:pt idx="13">
                  <c:v>0</c:v>
                </c:pt>
                <c:pt idx="14">
                  <c:v>0</c:v>
                </c:pt>
                <c:pt idx="15">
                  <c:v>0</c:v>
                </c:pt>
                <c:pt idx="16">
                  <c:v>0</c:v>
                </c:pt>
                <c:pt idx="18">
                  <c:v>91.016683670025643</c:v>
                </c:pt>
              </c:numCache>
            </c:numRef>
          </c:val>
        </c:ser>
        <c:dLbls>
          <c:showVal val="1"/>
        </c:dLbls>
        <c:gapWidth val="50"/>
        <c:overlap val="53"/>
        <c:axId val="255229312"/>
        <c:axId val="255231104"/>
      </c:barChart>
      <c:catAx>
        <c:axId val="255229312"/>
        <c:scaling>
          <c:orientation val="minMax"/>
        </c:scaling>
        <c:axPos val="b"/>
        <c:numFmt formatCode="General" sourceLinked="0"/>
        <c:tickLblPos val="nextTo"/>
        <c:crossAx val="255231104"/>
        <c:crosses val="autoZero"/>
        <c:auto val="1"/>
        <c:lblAlgn val="ctr"/>
        <c:lblOffset val="100"/>
      </c:catAx>
      <c:valAx>
        <c:axId val="255231104"/>
        <c:scaling>
          <c:orientation val="minMax"/>
          <c:min val="0"/>
        </c:scaling>
        <c:delete val="1"/>
        <c:axPos val="l"/>
        <c:numFmt formatCode="0" sourceLinked="1"/>
        <c:tickLblPos val="none"/>
        <c:crossAx val="255229312"/>
        <c:crosses val="autoZero"/>
        <c:crossBetween val="between"/>
      </c:valAx>
    </c:plotArea>
    <c:legend>
      <c:legendPos val="t"/>
      <c:layout>
        <c:manualLayout>
          <c:xMode val="edge"/>
          <c:yMode val="edge"/>
          <c:x val="0.34958685185185662"/>
          <c:y val="2.6458333333333309E-2"/>
          <c:w val="0.33375203703703732"/>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544" r="0.75000000000000544" t="1"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3.8577139488055828E-2"/>
          <c:y val="0.14852039681139381"/>
          <c:w val="0.93543177115785359"/>
          <c:h val="0.56614883286870188"/>
        </c:manualLayout>
      </c:layout>
      <c:barChart>
        <c:barDir val="col"/>
        <c:grouping val="clustered"/>
        <c:ser>
          <c:idx val="0"/>
          <c:order val="0"/>
          <c:tx>
            <c:strRef>
              <c:f>'Ind 30B'!$P$5:$P$6</c:f>
              <c:strCache>
                <c:ptCount val="1"/>
                <c:pt idx="0">
                  <c:v>2012</c:v>
                </c:pt>
              </c:strCache>
            </c:strRef>
          </c:tx>
          <c:spPr>
            <a:noFill/>
            <a:ln w="9525">
              <a:solidFill>
                <a:srgbClr val="1F497D"/>
              </a:solidFill>
            </a:ln>
          </c:spPr>
          <c:dLbls>
            <c:dLbl>
              <c:idx val="14"/>
              <c:layout>
                <c:manualLayout>
                  <c:x val="0"/>
                  <c:y val="6.7659229882355704E-3"/>
                </c:manualLayout>
              </c:layout>
              <c:dLblPos val="outEnd"/>
              <c:showVal val="1"/>
              <c:extLst>
                <c:ext xmlns:c15="http://schemas.microsoft.com/office/drawing/2012/chart" uri="{CE6537A1-D6FC-4f65-9D91-7224C49458BB}">
                  <c15:layout/>
                </c:ext>
              </c:extLst>
            </c:dLbl>
            <c:spPr>
              <a:noFill/>
              <a:ln>
                <a:noFill/>
              </a:ln>
              <a:effectLst/>
            </c:spPr>
            <c:txPr>
              <a:bodyPr/>
              <a:lstStyle/>
              <a:p>
                <a:pPr>
                  <a:defRPr sz="750">
                    <a:solidFill>
                      <a:srgbClr val="254061"/>
                    </a:solidFill>
                  </a:defRPr>
                </a:pPr>
                <a:endParaRPr lang="es-ES"/>
              </a:p>
            </c:txPr>
            <c:dLblPos val="ctr"/>
            <c:showVal val="1"/>
            <c:extLst>
              <c:ext xmlns:c15="http://schemas.microsoft.com/office/drawing/2012/chart" uri="{CE6537A1-D6FC-4f65-9D91-7224C49458BB}">
                <c15:layout/>
                <c15:showLeaderLines val="0"/>
              </c:ext>
            </c:extLst>
          </c:dLbls>
          <c:cat>
            <c:strRef>
              <c:f>'Ind 30B'!$O$7:$O$23</c:f>
              <c:strCache>
                <c:ptCount val="17"/>
                <c:pt idx="0">
                  <c:v>España</c:v>
                </c:pt>
                <c:pt idx="1">
                  <c:v>Portugal</c:v>
                </c:pt>
                <c:pt idx="2">
                  <c:v>Costa Rica</c:v>
                </c:pt>
                <c:pt idx="3">
                  <c:v>Chile</c:v>
                </c:pt>
                <c:pt idx="4">
                  <c:v>Colombia</c:v>
                </c:pt>
                <c:pt idx="5">
                  <c:v>R. Dominicana</c:v>
                </c:pt>
                <c:pt idx="6">
                  <c:v>México</c:v>
                </c:pt>
                <c:pt idx="7">
                  <c:v>Brasil</c:v>
                </c:pt>
                <c:pt idx="8">
                  <c:v>Perú</c:v>
                </c:pt>
                <c:pt idx="9">
                  <c:v>Cuba</c:v>
                </c:pt>
                <c:pt idx="10">
                  <c:v>Honduras</c:v>
                </c:pt>
                <c:pt idx="11">
                  <c:v>Bolivia </c:v>
                </c:pt>
                <c:pt idx="12">
                  <c:v>Uruguay</c:v>
                </c:pt>
                <c:pt idx="13">
                  <c:v>Paraguay</c:v>
                </c:pt>
                <c:pt idx="14">
                  <c:v>El Salvador</c:v>
                </c:pt>
                <c:pt idx="16">
                  <c:v>OEI</c:v>
                </c:pt>
              </c:strCache>
            </c:strRef>
          </c:cat>
          <c:val>
            <c:numRef>
              <c:f>'Ind 30B'!$P$7:$P$23</c:f>
              <c:numCache>
                <c:formatCode>0</c:formatCode>
                <c:ptCount val="17"/>
                <c:pt idx="0">
                  <c:v>100</c:v>
                </c:pt>
                <c:pt idx="1">
                  <c:v>95.6</c:v>
                </c:pt>
                <c:pt idx="2">
                  <c:v>88.9</c:v>
                </c:pt>
                <c:pt idx="3">
                  <c:v>94.823472642950975</c:v>
                </c:pt>
                <c:pt idx="4">
                  <c:v>90.346696008765605</c:v>
                </c:pt>
                <c:pt idx="5">
                  <c:v>90</c:v>
                </c:pt>
                <c:pt idx="6">
                  <c:v>92.193797638508286</c:v>
                </c:pt>
                <c:pt idx="7">
                  <c:v>88.979016212767192</c:v>
                </c:pt>
                <c:pt idx="8">
                  <c:v>80.617400000000004</c:v>
                </c:pt>
                <c:pt idx="9">
                  <c:v>99.5</c:v>
                </c:pt>
                <c:pt idx="10">
                  <c:v>89.4</c:v>
                </c:pt>
                <c:pt idx="11">
                  <c:v>68.709469324007742</c:v>
                </c:pt>
                <c:pt idx="12">
                  <c:v>54.2</c:v>
                </c:pt>
                <c:pt idx="13">
                  <c:v>38.913392141138701</c:v>
                </c:pt>
                <c:pt idx="14">
                  <c:v>25.3</c:v>
                </c:pt>
                <c:pt idx="16">
                  <c:v>79.832216264542552</c:v>
                </c:pt>
              </c:numCache>
            </c:numRef>
          </c:val>
        </c:ser>
        <c:ser>
          <c:idx val="1"/>
          <c:order val="1"/>
          <c:tx>
            <c:strRef>
              <c:f>'Ind 30B'!$Q$5:$Q$6</c:f>
              <c:strCache>
                <c:ptCount val="1"/>
                <c:pt idx="0">
                  <c:v>2014</c:v>
                </c:pt>
              </c:strCache>
            </c:strRef>
          </c:tx>
          <c:spPr>
            <a:noFill/>
            <a:ln>
              <a:solidFill>
                <a:srgbClr val="FF0000"/>
              </a:solidFill>
            </a:ln>
          </c:spPr>
          <c:dLbls>
            <c:dLbl>
              <c:idx val="9"/>
              <c:layout>
                <c:manualLayout>
                  <c:x val="1.1814131524586702E-2"/>
                  <c:y val="1.3287029836182554E-2"/>
                </c:manualLayout>
              </c:layout>
              <c:dLblPos val="outEnd"/>
              <c:showVal val="1"/>
              <c:extLst>
                <c:ext xmlns:c15="http://schemas.microsoft.com/office/drawing/2012/chart" uri="{CE6537A1-D6FC-4f65-9D91-7224C49458BB}">
                  <c15:layout/>
                </c:ext>
              </c:extLst>
            </c:dLbl>
            <c:spPr>
              <a:noFill/>
              <a:ln>
                <a:noFill/>
              </a:ln>
              <a:effectLst/>
            </c:spPr>
            <c:txPr>
              <a:bodyPr/>
              <a:lstStyle/>
              <a:p>
                <a:pPr>
                  <a:defRPr>
                    <a:solidFill>
                      <a:srgbClr val="C00000"/>
                    </a:solidFill>
                  </a:defRPr>
                </a:pPr>
                <a:endParaRPr lang="es-ES"/>
              </a:p>
            </c:txPr>
            <c:dLblPos val="outEnd"/>
            <c:showVal val="1"/>
            <c:extLst>
              <c:ext xmlns:c15="http://schemas.microsoft.com/office/drawing/2012/chart" uri="{CE6537A1-D6FC-4f65-9D91-7224C49458BB}">
                <c15:layout/>
                <c15:showLeaderLines val="0"/>
              </c:ext>
            </c:extLst>
          </c:dLbls>
          <c:cat>
            <c:strRef>
              <c:f>'Ind 30B'!$O$7:$O$23</c:f>
              <c:strCache>
                <c:ptCount val="17"/>
                <c:pt idx="0">
                  <c:v>España</c:v>
                </c:pt>
                <c:pt idx="1">
                  <c:v>Portugal</c:v>
                </c:pt>
                <c:pt idx="2">
                  <c:v>Costa Rica</c:v>
                </c:pt>
                <c:pt idx="3">
                  <c:v>Chile</c:v>
                </c:pt>
                <c:pt idx="4">
                  <c:v>Colombia</c:v>
                </c:pt>
                <c:pt idx="5">
                  <c:v>R. Dominicana</c:v>
                </c:pt>
                <c:pt idx="6">
                  <c:v>México</c:v>
                </c:pt>
                <c:pt idx="7">
                  <c:v>Brasil</c:v>
                </c:pt>
                <c:pt idx="8">
                  <c:v>Perú</c:v>
                </c:pt>
                <c:pt idx="9">
                  <c:v>Cuba</c:v>
                </c:pt>
                <c:pt idx="10">
                  <c:v>Honduras</c:v>
                </c:pt>
                <c:pt idx="11">
                  <c:v>Bolivia </c:v>
                </c:pt>
                <c:pt idx="12">
                  <c:v>Uruguay</c:v>
                </c:pt>
                <c:pt idx="13">
                  <c:v>Paraguay</c:v>
                </c:pt>
                <c:pt idx="14">
                  <c:v>El Salvador</c:v>
                </c:pt>
                <c:pt idx="16">
                  <c:v>OEI</c:v>
                </c:pt>
              </c:strCache>
            </c:strRef>
          </c:cat>
          <c:val>
            <c:numRef>
              <c:f>'Ind 30B'!$Q$7:$Q$23</c:f>
              <c:numCache>
                <c:formatCode>0</c:formatCode>
                <c:ptCount val="17"/>
                <c:pt idx="0">
                  <c:v>100</c:v>
                </c:pt>
                <c:pt idx="1">
                  <c:v>96</c:v>
                </c:pt>
                <c:pt idx="2">
                  <c:v>95.671088858415715</c:v>
                </c:pt>
                <c:pt idx="3">
                  <c:v>95.366215714719473</c:v>
                </c:pt>
                <c:pt idx="4">
                  <c:v>93.313011904025103</c:v>
                </c:pt>
                <c:pt idx="5">
                  <c:v>93</c:v>
                </c:pt>
                <c:pt idx="6">
                  <c:v>91.638939214088452</c:v>
                </c:pt>
                <c:pt idx="7">
                  <c:v>89.468894452316178</c:v>
                </c:pt>
                <c:pt idx="8">
                  <c:v>84.094989999999996</c:v>
                </c:pt>
                <c:pt idx="9">
                  <c:v>78.900000000000006</c:v>
                </c:pt>
                <c:pt idx="11">
                  <c:v>64.785626964722326</c:v>
                </c:pt>
                <c:pt idx="12">
                  <c:v>61.840686591624618</c:v>
                </c:pt>
                <c:pt idx="16">
                  <c:v>87.006621141659323</c:v>
                </c:pt>
              </c:numCache>
            </c:numRef>
          </c:val>
        </c:ser>
        <c:gapWidth val="50"/>
        <c:overlap val="53"/>
        <c:axId val="256338176"/>
        <c:axId val="256356352"/>
      </c:barChart>
      <c:catAx>
        <c:axId val="256338176"/>
        <c:scaling>
          <c:orientation val="minMax"/>
        </c:scaling>
        <c:axPos val="b"/>
        <c:numFmt formatCode="General" sourceLinked="0"/>
        <c:tickLblPos val="nextTo"/>
        <c:crossAx val="256356352"/>
        <c:crosses val="autoZero"/>
        <c:auto val="1"/>
        <c:lblAlgn val="ctr"/>
        <c:lblOffset val="100"/>
      </c:catAx>
      <c:valAx>
        <c:axId val="256356352"/>
        <c:scaling>
          <c:orientation val="minMax"/>
          <c:min val="20"/>
        </c:scaling>
        <c:delete val="1"/>
        <c:axPos val="l"/>
        <c:numFmt formatCode="0" sourceLinked="1"/>
        <c:tickLblPos val="none"/>
        <c:crossAx val="256338176"/>
        <c:crosses val="autoZero"/>
        <c:crossBetween val="between"/>
      </c:valAx>
    </c:plotArea>
    <c:legend>
      <c:legendPos val="t"/>
      <c:layout>
        <c:manualLayout>
          <c:xMode val="edge"/>
          <c:yMode val="edge"/>
          <c:x val="0.23783223523926639"/>
          <c:y val="2.6574059672365011E-2"/>
          <c:w val="0.42273399841002179"/>
          <c:h val="7.3227227739691439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544" r="0.75000000000000544"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5.1852232643188924E-2"/>
          <c:y val="0.15042078869580139"/>
          <c:w val="0.88922477571682357"/>
          <c:h val="0.5404038031513495"/>
        </c:manualLayout>
      </c:layout>
      <c:barChart>
        <c:barDir val="col"/>
        <c:grouping val="clustered"/>
        <c:ser>
          <c:idx val="0"/>
          <c:order val="0"/>
          <c:tx>
            <c:strRef>
              <c:f>'Ind 31A'!$V$5</c:f>
              <c:strCache>
                <c:ptCount val="1"/>
                <c:pt idx="0">
                  <c:v>2012</c:v>
                </c:pt>
              </c:strCache>
            </c:strRef>
          </c:tx>
          <c:spPr>
            <a:pattFill prst="pct5">
              <a:fgClr>
                <a:srgbClr val="1F497D">
                  <a:lumMod val="75000"/>
                </a:srgbClr>
              </a:fgClr>
              <a:bgClr>
                <a:prstClr val="white"/>
              </a:bgClr>
            </a:pattFill>
            <a:ln w="9525">
              <a:solidFill>
                <a:srgbClr val="1F497D"/>
              </a:solidFill>
            </a:ln>
          </c:spPr>
          <c:dLbls>
            <c:spPr>
              <a:noFill/>
              <a:ln>
                <a:noFill/>
              </a:ln>
              <a:effectLst/>
            </c:spPr>
            <c:txPr>
              <a:bodyPr/>
              <a:lstStyle/>
              <a:p>
                <a:pPr>
                  <a:defRPr>
                    <a:solidFill>
                      <a:srgbClr val="254061"/>
                    </a:solidFill>
                  </a:defRPr>
                </a:pPr>
                <a:endParaRPr lang="es-ES"/>
              </a:p>
            </c:txPr>
            <c:showVal val="1"/>
            <c:extLst>
              <c:ext xmlns:c15="http://schemas.microsoft.com/office/drawing/2012/chart" uri="{CE6537A1-D6FC-4f65-9D91-7224C49458BB}">
                <c15:layout/>
                <c15:showLeaderLines val="0"/>
              </c:ext>
            </c:extLst>
          </c:dLbls>
          <c:cat>
            <c:strRef>
              <c:f>'Ind 31A'!$U$7:$U$16</c:f>
              <c:strCache>
                <c:ptCount val="10"/>
                <c:pt idx="0">
                  <c:v>Uruguay</c:v>
                </c:pt>
                <c:pt idx="1">
                  <c:v>Brasil</c:v>
                </c:pt>
                <c:pt idx="2">
                  <c:v>Cuba</c:v>
                </c:pt>
                <c:pt idx="3">
                  <c:v>R. Dominicana</c:v>
                </c:pt>
                <c:pt idx="4">
                  <c:v>Nicaragua</c:v>
                </c:pt>
                <c:pt idx="5">
                  <c:v>Guatemala</c:v>
                </c:pt>
                <c:pt idx="6">
                  <c:v>El Salvador</c:v>
                </c:pt>
                <c:pt idx="7">
                  <c:v>Perú</c:v>
                </c:pt>
                <c:pt idx="9">
                  <c:v>OEI</c:v>
                </c:pt>
              </c:strCache>
            </c:strRef>
          </c:cat>
          <c:val>
            <c:numRef>
              <c:f>'Ind 31A'!$V$7:$V$16</c:f>
              <c:numCache>
                <c:formatCode>0</c:formatCode>
                <c:ptCount val="10"/>
                <c:pt idx="0">
                  <c:v>96.5</c:v>
                </c:pt>
                <c:pt idx="1">
                  <c:v>34.83400832627045</c:v>
                </c:pt>
                <c:pt idx="2">
                  <c:v>29.8</c:v>
                </c:pt>
                <c:pt idx="3">
                  <c:v>15.4</c:v>
                </c:pt>
                <c:pt idx="4">
                  <c:v>14.5</c:v>
                </c:pt>
                <c:pt idx="5">
                  <c:v>11</c:v>
                </c:pt>
                <c:pt idx="6">
                  <c:v>6.4</c:v>
                </c:pt>
                <c:pt idx="7">
                  <c:v>1.3</c:v>
                </c:pt>
                <c:pt idx="9">
                  <c:v>26.216751040783805</c:v>
                </c:pt>
              </c:numCache>
            </c:numRef>
          </c:val>
        </c:ser>
        <c:ser>
          <c:idx val="1"/>
          <c:order val="1"/>
          <c:tx>
            <c:strRef>
              <c:f>'Ind 31A'!$W$5</c:f>
              <c:strCache>
                <c:ptCount val="1"/>
                <c:pt idx="0">
                  <c:v>2014</c:v>
                </c:pt>
              </c:strCache>
            </c:strRef>
          </c:tx>
          <c:spPr>
            <a:noFill/>
            <a:ln>
              <a:solidFill>
                <a:srgbClr val="FF0000"/>
              </a:solidFill>
            </a:ln>
          </c:spPr>
          <c:dLbls>
            <c:dLbl>
              <c:idx val="1"/>
              <c:layout>
                <c:manualLayout>
                  <c:x val="2.1212276990395403E-2"/>
                  <c:y val="3.1880125641461496E-3"/>
                </c:manualLayout>
              </c:layout>
              <c:dLblPos val="outEnd"/>
              <c:showVal val="1"/>
              <c:extLst>
                <c:ext xmlns:c15="http://schemas.microsoft.com/office/drawing/2012/chart" uri="{CE6537A1-D6FC-4f65-9D91-7224C49458BB}">
                  <c15:layout/>
                </c:ext>
              </c:extLst>
            </c:dLbl>
            <c:spPr>
              <a:noFill/>
              <a:ln>
                <a:noFill/>
              </a:ln>
              <a:effectLst/>
            </c:spPr>
            <c:txPr>
              <a:bodyPr/>
              <a:lstStyle/>
              <a:p>
                <a:pPr>
                  <a:defRPr>
                    <a:solidFill>
                      <a:srgbClr val="C00000"/>
                    </a:solidFill>
                  </a:defRPr>
                </a:pPr>
                <a:endParaRPr lang="es-ES"/>
              </a:p>
            </c:txPr>
            <c:dLblPos val="inBase"/>
            <c:showVal val="1"/>
            <c:extLst>
              <c:ext xmlns:c15="http://schemas.microsoft.com/office/drawing/2012/chart" uri="{CE6537A1-D6FC-4f65-9D91-7224C49458BB}">
                <c15:showLeaderLines val="0"/>
              </c:ext>
            </c:extLst>
          </c:dLbls>
          <c:cat>
            <c:strRef>
              <c:f>'Ind 31A'!$U$7:$U$16</c:f>
              <c:strCache>
                <c:ptCount val="10"/>
                <c:pt idx="0">
                  <c:v>Uruguay</c:v>
                </c:pt>
                <c:pt idx="1">
                  <c:v>Brasil</c:v>
                </c:pt>
                <c:pt idx="2">
                  <c:v>Cuba</c:v>
                </c:pt>
                <c:pt idx="3">
                  <c:v>R. Dominicana</c:v>
                </c:pt>
                <c:pt idx="4">
                  <c:v>Nicaragua</c:v>
                </c:pt>
                <c:pt idx="5">
                  <c:v>Guatemala</c:v>
                </c:pt>
                <c:pt idx="6">
                  <c:v>El Salvador</c:v>
                </c:pt>
                <c:pt idx="7">
                  <c:v>Perú</c:v>
                </c:pt>
                <c:pt idx="9">
                  <c:v>OEI</c:v>
                </c:pt>
              </c:strCache>
            </c:strRef>
          </c:cat>
          <c:val>
            <c:numRef>
              <c:f>'Ind 31A'!$W$7:$W$16</c:f>
              <c:numCache>
                <c:formatCode>0</c:formatCode>
                <c:ptCount val="10"/>
                <c:pt idx="1">
                  <c:v>35.796710135769132</c:v>
                </c:pt>
              </c:numCache>
            </c:numRef>
          </c:val>
        </c:ser>
        <c:gapWidth val="50"/>
        <c:overlap val="53"/>
        <c:axId val="256439424"/>
        <c:axId val="256440960"/>
      </c:barChart>
      <c:catAx>
        <c:axId val="256439424"/>
        <c:scaling>
          <c:orientation val="minMax"/>
        </c:scaling>
        <c:axPos val="b"/>
        <c:numFmt formatCode="General" sourceLinked="0"/>
        <c:tickLblPos val="nextTo"/>
        <c:spPr>
          <a:ln w="6350">
            <a:solidFill>
              <a:srgbClr val="7F7F7F"/>
            </a:solidFill>
          </a:ln>
        </c:spPr>
        <c:crossAx val="256440960"/>
        <c:crosses val="autoZero"/>
        <c:lblAlgn val="ctr"/>
        <c:lblOffset val="100"/>
      </c:catAx>
      <c:valAx>
        <c:axId val="256440960"/>
        <c:scaling>
          <c:orientation val="minMax"/>
          <c:min val="0"/>
        </c:scaling>
        <c:delete val="1"/>
        <c:axPos val="l"/>
        <c:numFmt formatCode="0" sourceLinked="1"/>
        <c:tickLblPos val="none"/>
        <c:crossAx val="256439424"/>
        <c:crosses val="autoZero"/>
        <c:crossBetween val="between"/>
      </c:valAx>
    </c:plotArea>
    <c:legend>
      <c:legendPos val="t"/>
      <c:layout>
        <c:manualLayout>
          <c:xMode val="edge"/>
          <c:yMode val="edge"/>
          <c:x val="0.23928302132604001"/>
          <c:y val="2.6458333333333309E-2"/>
          <c:w val="0.46012361022932802"/>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544" r="0.75000000000000544"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3.8997592592592598E-2"/>
          <c:y val="0.14231388888888921"/>
          <c:w val="0.92766907407408006"/>
          <c:h val="0.508308680555556"/>
        </c:manualLayout>
      </c:layout>
      <c:barChart>
        <c:barDir val="col"/>
        <c:grouping val="clustered"/>
        <c:ser>
          <c:idx val="0"/>
          <c:order val="0"/>
          <c:tx>
            <c:strRef>
              <c:f>'Ind 31A'!$Z$5:$Z$6</c:f>
              <c:strCache>
                <c:ptCount val="1"/>
                <c:pt idx="0">
                  <c:v>2012</c:v>
                </c:pt>
              </c:strCache>
            </c:strRef>
          </c:tx>
          <c:spPr>
            <a:pattFill prst="pct5">
              <a:fgClr>
                <a:srgbClr val="1F497D">
                  <a:lumMod val="75000"/>
                </a:srgbClr>
              </a:fgClr>
              <a:bgClr>
                <a:prstClr val="white"/>
              </a:bgClr>
            </a:pattFill>
            <a:ln w="9525">
              <a:solidFill>
                <a:srgbClr val="1F497D"/>
              </a:solidFill>
            </a:ln>
          </c:spPr>
          <c:dLbls>
            <c:spPr>
              <a:noFill/>
              <a:ln>
                <a:noFill/>
              </a:ln>
              <a:effectLst/>
            </c:spPr>
            <c:txPr>
              <a:bodyPr/>
              <a:lstStyle/>
              <a:p>
                <a:pPr>
                  <a:defRPr>
                    <a:solidFill>
                      <a:srgbClr val="254061"/>
                    </a:solidFill>
                  </a:defRPr>
                </a:pPr>
                <a:endParaRPr lang="es-ES"/>
              </a:p>
            </c:txPr>
            <c:showVal val="1"/>
            <c:extLst>
              <c:ext xmlns:c15="http://schemas.microsoft.com/office/drawing/2012/chart" uri="{CE6537A1-D6FC-4f65-9D91-7224C49458BB}">
                <c15:layout/>
                <c15:showLeaderLines val="0"/>
              </c:ext>
            </c:extLst>
          </c:dLbls>
          <c:cat>
            <c:strRef>
              <c:f>'Ind 31A'!$Y$7:$Y$13</c:f>
              <c:strCache>
                <c:ptCount val="7"/>
                <c:pt idx="0">
                  <c:v>Uruguay</c:v>
                </c:pt>
                <c:pt idx="1">
                  <c:v>Cuba</c:v>
                </c:pt>
                <c:pt idx="2">
                  <c:v>Brasil</c:v>
                </c:pt>
                <c:pt idx="3">
                  <c:v>El Salvador</c:v>
                </c:pt>
                <c:pt idx="4">
                  <c:v>R. Dominicana</c:v>
                </c:pt>
                <c:pt idx="6">
                  <c:v>OEI</c:v>
                </c:pt>
              </c:strCache>
            </c:strRef>
          </c:cat>
          <c:val>
            <c:numRef>
              <c:f>'Ind 31A'!$Z$7:$Z$13</c:f>
              <c:numCache>
                <c:formatCode>0</c:formatCode>
                <c:ptCount val="7"/>
                <c:pt idx="0">
                  <c:v>100</c:v>
                </c:pt>
                <c:pt idx="1">
                  <c:v>52</c:v>
                </c:pt>
                <c:pt idx="2">
                  <c:v>24.923286638243567</c:v>
                </c:pt>
                <c:pt idx="3">
                  <c:v>14</c:v>
                </c:pt>
                <c:pt idx="4">
                  <c:v>7.3</c:v>
                </c:pt>
                <c:pt idx="6">
                  <c:v>39.644657327648716</c:v>
                </c:pt>
              </c:numCache>
            </c:numRef>
          </c:val>
        </c:ser>
        <c:ser>
          <c:idx val="1"/>
          <c:order val="1"/>
          <c:tx>
            <c:strRef>
              <c:f>'Ind 31A'!$AA$5:$AA$6</c:f>
              <c:strCache>
                <c:ptCount val="1"/>
                <c:pt idx="0">
                  <c:v>2014</c:v>
                </c:pt>
              </c:strCache>
            </c:strRef>
          </c:tx>
          <c:spPr>
            <a:noFill/>
            <a:ln>
              <a:solidFill>
                <a:srgbClr val="FF0000"/>
              </a:solidFill>
            </a:ln>
          </c:spPr>
          <c:dLbls>
            <c:dLbl>
              <c:idx val="2"/>
              <c:layout>
                <c:manualLayout>
                  <c:x val="2.1166666666666705E-2"/>
                  <c:y val="7.1562499999992661E-4"/>
                </c:manualLayout>
              </c:layout>
              <c:spPr>
                <a:noFill/>
                <a:ln>
                  <a:noFill/>
                </a:ln>
                <a:effectLst/>
              </c:spPr>
              <c:txPr>
                <a:bodyPr/>
                <a:lstStyle/>
                <a:p>
                  <a:pPr>
                    <a:defRPr>
                      <a:solidFill>
                        <a:srgbClr val="C00000"/>
                      </a:solidFill>
                    </a:defRPr>
                  </a:pPr>
                  <a:endParaRPr lang="es-ES"/>
                </a:p>
              </c:txPr>
              <c:dLblPos val="outEnd"/>
              <c:showVal val="1"/>
              <c:extLst>
                <c:ext xmlns:c15="http://schemas.microsoft.com/office/drawing/2012/chart" uri="{CE6537A1-D6FC-4f65-9D91-7224C49458BB}">
                  <c15:layout/>
                </c:ext>
              </c:extLst>
            </c:dLbl>
            <c:spPr>
              <a:noFill/>
              <a:ln>
                <a:noFill/>
              </a:ln>
              <a:effectLst/>
            </c:spPr>
            <c:dLblPos val="inBase"/>
            <c:showVal val="1"/>
            <c:extLst>
              <c:ext xmlns:c15="http://schemas.microsoft.com/office/drawing/2012/chart" uri="{CE6537A1-D6FC-4f65-9D91-7224C49458BB}">
                <c15:showLeaderLines val="0"/>
              </c:ext>
            </c:extLst>
          </c:dLbls>
          <c:cat>
            <c:strRef>
              <c:f>'Ind 31A'!$Y$7:$Y$13</c:f>
              <c:strCache>
                <c:ptCount val="7"/>
                <c:pt idx="0">
                  <c:v>Uruguay</c:v>
                </c:pt>
                <c:pt idx="1">
                  <c:v>Cuba</c:v>
                </c:pt>
                <c:pt idx="2">
                  <c:v>Brasil</c:v>
                </c:pt>
                <c:pt idx="3">
                  <c:v>El Salvador</c:v>
                </c:pt>
                <c:pt idx="4">
                  <c:v>R. Dominicana</c:v>
                </c:pt>
                <c:pt idx="6">
                  <c:v>OEI</c:v>
                </c:pt>
              </c:strCache>
            </c:strRef>
          </c:cat>
          <c:val>
            <c:numRef>
              <c:f>'Ind 31A'!$AA$7:$AA$13</c:f>
              <c:numCache>
                <c:formatCode>0</c:formatCode>
                <c:ptCount val="7"/>
                <c:pt idx="2">
                  <c:v>26.194830206645896</c:v>
                </c:pt>
              </c:numCache>
            </c:numRef>
          </c:val>
        </c:ser>
        <c:gapWidth val="50"/>
        <c:overlap val="53"/>
        <c:axId val="256458752"/>
        <c:axId val="256460288"/>
      </c:barChart>
      <c:catAx>
        <c:axId val="256458752"/>
        <c:scaling>
          <c:orientation val="minMax"/>
        </c:scaling>
        <c:axPos val="b"/>
        <c:numFmt formatCode="General" sourceLinked="0"/>
        <c:tickLblPos val="nextTo"/>
        <c:txPr>
          <a:bodyPr rot="-2700000" vert="horz"/>
          <a:lstStyle/>
          <a:p>
            <a:pPr>
              <a:defRPr/>
            </a:pPr>
            <a:endParaRPr lang="es-ES"/>
          </a:p>
        </c:txPr>
        <c:crossAx val="256460288"/>
        <c:crosses val="autoZero"/>
        <c:auto val="1"/>
        <c:lblAlgn val="ctr"/>
        <c:lblOffset val="100"/>
      </c:catAx>
      <c:valAx>
        <c:axId val="256460288"/>
        <c:scaling>
          <c:orientation val="minMax"/>
          <c:min val="0"/>
        </c:scaling>
        <c:delete val="1"/>
        <c:axPos val="l"/>
        <c:numFmt formatCode="0" sourceLinked="1"/>
        <c:tickLblPos val="none"/>
        <c:crossAx val="256458752"/>
        <c:crosses val="autoZero"/>
        <c:crossBetween val="between"/>
      </c:valAx>
    </c:plotArea>
    <c:legend>
      <c:legendPos val="t"/>
      <c:layout>
        <c:manualLayout>
          <c:xMode val="edge"/>
          <c:yMode val="edge"/>
          <c:x val="0.34017944444444431"/>
          <c:y val="2.6458333333333309E-2"/>
          <c:w val="0.31728907407407703"/>
          <c:h val="7.2908333333333533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544" r="0.75000000000000544"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4.4383557217214424E-2"/>
          <c:y val="0.14696979166666801"/>
          <c:w val="0.92558173608404304"/>
          <c:h val="0.53830381944444461"/>
        </c:manualLayout>
      </c:layout>
      <c:barChart>
        <c:barDir val="col"/>
        <c:grouping val="clustered"/>
        <c:ser>
          <c:idx val="2"/>
          <c:order val="0"/>
          <c:tx>
            <c:strRef>
              <c:f>'Ind 33 Inv_PEA'!$T$4</c:f>
              <c:strCache>
                <c:ptCount val="1"/>
                <c:pt idx="0">
                  <c:v>2013 (*)</c:v>
                </c:pt>
              </c:strCache>
            </c:strRef>
          </c:tx>
          <c:spPr>
            <a:noFill/>
            <a:ln w="9525">
              <a:solidFill>
                <a:srgbClr val="FF0000"/>
              </a:solidFill>
            </a:ln>
          </c:spPr>
          <c:dLbls>
            <c:dLbl>
              <c:idx val="12"/>
              <c:delete val="1"/>
            </c:dLbl>
            <c:dLbl>
              <c:idx val="13"/>
              <c:delete val="1"/>
            </c:dLbl>
            <c:spPr>
              <a:noFill/>
              <a:ln>
                <a:noFill/>
              </a:ln>
              <a:effectLst/>
            </c:spPr>
            <c:txPr>
              <a:bodyPr/>
              <a:lstStyle/>
              <a:p>
                <a:pPr>
                  <a:defRPr>
                    <a:solidFill>
                      <a:srgbClr val="C00000"/>
                    </a:solidFill>
                  </a:defRPr>
                </a:pPr>
                <a:endParaRPr lang="es-ES"/>
              </a:p>
            </c:txPr>
            <c:showVal val="1"/>
            <c:extLst>
              <c:ext xmlns:c15="http://schemas.microsoft.com/office/drawing/2012/chart" uri="{CE6537A1-D6FC-4f65-9D91-7224C49458BB}">
                <c15:layout/>
                <c15:showLeaderLines val="0"/>
              </c:ext>
            </c:extLst>
          </c:dLbls>
          <c:cat>
            <c:strRef>
              <c:f>'Ind 33 Inv_PEA'!$Q$5:$Q$21</c:f>
              <c:strCache>
                <c:ptCount val="17"/>
                <c:pt idx="0">
                  <c:v>Portugal</c:v>
                </c:pt>
                <c:pt idx="1">
                  <c:v>España</c:v>
                </c:pt>
                <c:pt idx="2">
                  <c:v>Argentina</c:v>
                </c:pt>
                <c:pt idx="3">
                  <c:v>Uruguay</c:v>
                </c:pt>
                <c:pt idx="4">
                  <c:v>México</c:v>
                </c:pt>
                <c:pt idx="5">
                  <c:v>Chile</c:v>
                </c:pt>
                <c:pt idx="6">
                  <c:v>Costa Rica</c:v>
                </c:pt>
                <c:pt idx="7">
                  <c:v>Venezuela</c:v>
                </c:pt>
                <c:pt idx="8">
                  <c:v>Ecuador</c:v>
                </c:pt>
                <c:pt idx="9">
                  <c:v>Colombia</c:v>
                </c:pt>
                <c:pt idx="10">
                  <c:v>Paraguay</c:v>
                </c:pt>
                <c:pt idx="11">
                  <c:v>Panamá</c:v>
                </c:pt>
                <c:pt idx="12">
                  <c:v>Bolivia</c:v>
                </c:pt>
                <c:pt idx="13">
                  <c:v>Brasil</c:v>
                </c:pt>
                <c:pt idx="15">
                  <c:v>Iberoamérica</c:v>
                </c:pt>
                <c:pt idx="16">
                  <c:v>Estados Unidos</c:v>
                </c:pt>
              </c:strCache>
            </c:strRef>
          </c:cat>
          <c:val>
            <c:numRef>
              <c:f>'Ind 33 Inv_PEA'!$T$5:$T$21</c:f>
              <c:numCache>
                <c:formatCode>0.0</c:formatCode>
                <c:ptCount val="17"/>
                <c:pt idx="0">
                  <c:v>7.1</c:v>
                </c:pt>
                <c:pt idx="1">
                  <c:v>5.3</c:v>
                </c:pt>
                <c:pt idx="2">
                  <c:v>2.9</c:v>
                </c:pt>
                <c:pt idx="3">
                  <c:v>1</c:v>
                </c:pt>
                <c:pt idx="4">
                  <c:v>0.8</c:v>
                </c:pt>
                <c:pt idx="5">
                  <c:v>0.7</c:v>
                </c:pt>
                <c:pt idx="6">
                  <c:v>0.7</c:v>
                </c:pt>
                <c:pt idx="7">
                  <c:v>0.6</c:v>
                </c:pt>
                <c:pt idx="8">
                  <c:v>0.4</c:v>
                </c:pt>
                <c:pt idx="9">
                  <c:v>0.3</c:v>
                </c:pt>
                <c:pt idx="10">
                  <c:v>0.3</c:v>
                </c:pt>
                <c:pt idx="11">
                  <c:v>0.2</c:v>
                </c:pt>
                <c:pt idx="12">
                  <c:v>0</c:v>
                </c:pt>
                <c:pt idx="13">
                  <c:v>0</c:v>
                </c:pt>
                <c:pt idx="15">
                  <c:v>1.6916666666666664</c:v>
                </c:pt>
                <c:pt idx="16">
                  <c:v>7.9</c:v>
                </c:pt>
              </c:numCache>
            </c:numRef>
          </c:val>
        </c:ser>
        <c:gapWidth val="83"/>
        <c:overlap val="29"/>
        <c:axId val="256494592"/>
        <c:axId val="256500864"/>
      </c:barChart>
      <c:lineChart>
        <c:grouping val="standard"/>
        <c:ser>
          <c:idx val="1"/>
          <c:order val="1"/>
          <c:tx>
            <c:strRef>
              <c:f>'Ind 33 Inv_PEA'!$S$4</c:f>
              <c:strCache>
                <c:ptCount val="1"/>
                <c:pt idx="0">
                  <c:v>2010</c:v>
                </c:pt>
              </c:strCache>
            </c:strRef>
          </c:tx>
          <c:spPr>
            <a:ln>
              <a:noFill/>
            </a:ln>
          </c:spPr>
          <c:marker>
            <c:symbol val="triangle"/>
            <c:size val="5"/>
            <c:spPr>
              <a:solidFill>
                <a:srgbClr val="0070C0"/>
              </a:solidFill>
              <a:ln w="3175">
                <a:solidFill>
                  <a:srgbClr val="0070C0"/>
                </a:solidFill>
              </a:ln>
            </c:spPr>
          </c:marker>
          <c:dPt>
            <c:idx val="10"/>
            <c:marker>
              <c:symbol val="none"/>
            </c:marker>
          </c:dPt>
          <c:dPt>
            <c:idx val="11"/>
            <c:marker>
              <c:symbol val="none"/>
            </c:marker>
          </c:dPt>
          <c:cat>
            <c:strRef>
              <c:f>'Ind 33 Inv_PEA'!$Q$5:$Q$21</c:f>
              <c:strCache>
                <c:ptCount val="17"/>
                <c:pt idx="0">
                  <c:v>Portugal</c:v>
                </c:pt>
                <c:pt idx="1">
                  <c:v>España</c:v>
                </c:pt>
                <c:pt idx="2">
                  <c:v>Argentina</c:v>
                </c:pt>
                <c:pt idx="3">
                  <c:v>Uruguay</c:v>
                </c:pt>
                <c:pt idx="4">
                  <c:v>México</c:v>
                </c:pt>
                <c:pt idx="5">
                  <c:v>Chile</c:v>
                </c:pt>
                <c:pt idx="6">
                  <c:v>Costa Rica</c:v>
                </c:pt>
                <c:pt idx="7">
                  <c:v>Venezuela</c:v>
                </c:pt>
                <c:pt idx="8">
                  <c:v>Ecuador</c:v>
                </c:pt>
                <c:pt idx="9">
                  <c:v>Colombia</c:v>
                </c:pt>
                <c:pt idx="10">
                  <c:v>Paraguay</c:v>
                </c:pt>
                <c:pt idx="11">
                  <c:v>Panamá</c:v>
                </c:pt>
                <c:pt idx="12">
                  <c:v>Bolivia</c:v>
                </c:pt>
                <c:pt idx="13">
                  <c:v>Brasil</c:v>
                </c:pt>
                <c:pt idx="15">
                  <c:v>Iberoamérica</c:v>
                </c:pt>
                <c:pt idx="16">
                  <c:v>Estados Unidos</c:v>
                </c:pt>
              </c:strCache>
            </c:strRef>
          </c:cat>
          <c:val>
            <c:numRef>
              <c:f>'Ind 33 Inv_PEA'!$S$5:$S$21</c:f>
              <c:numCache>
                <c:formatCode>0.0</c:formatCode>
                <c:ptCount val="17"/>
                <c:pt idx="0">
                  <c:v>7.4</c:v>
                </c:pt>
                <c:pt idx="1">
                  <c:v>5.7</c:v>
                </c:pt>
                <c:pt idx="2">
                  <c:v>2.7</c:v>
                </c:pt>
                <c:pt idx="3">
                  <c:v>1.1000000000000001</c:v>
                </c:pt>
                <c:pt idx="4">
                  <c:v>0.8</c:v>
                </c:pt>
                <c:pt idx="5">
                  <c:v>0.7</c:v>
                </c:pt>
                <c:pt idx="6">
                  <c:v>2.8</c:v>
                </c:pt>
                <c:pt idx="7">
                  <c:v>0.4</c:v>
                </c:pt>
                <c:pt idx="8">
                  <c:v>0.3</c:v>
                </c:pt>
                <c:pt idx="9">
                  <c:v>0.3</c:v>
                </c:pt>
                <c:pt idx="10">
                  <c:v>0</c:v>
                </c:pt>
                <c:pt idx="11">
                  <c:v>0</c:v>
                </c:pt>
                <c:pt idx="12">
                  <c:v>0.3</c:v>
                </c:pt>
                <c:pt idx="13">
                  <c:v>1.4</c:v>
                </c:pt>
                <c:pt idx="15">
                  <c:v>1.9916666666666669</c:v>
                </c:pt>
                <c:pt idx="16">
                  <c:v>7.7</c:v>
                </c:pt>
              </c:numCache>
            </c:numRef>
          </c:val>
        </c:ser>
        <c:ser>
          <c:idx val="0"/>
          <c:order val="2"/>
          <c:tx>
            <c:strRef>
              <c:f>'Ind 33 Inv_PEA'!$R$4</c:f>
              <c:strCache>
                <c:ptCount val="1"/>
                <c:pt idx="0">
                  <c:v>2000</c:v>
                </c:pt>
              </c:strCache>
            </c:strRef>
          </c:tx>
          <c:spPr>
            <a:ln>
              <a:noFill/>
            </a:ln>
          </c:spPr>
          <c:marker>
            <c:symbol val="dash"/>
            <c:size val="6"/>
            <c:spPr>
              <a:solidFill>
                <a:srgbClr val="00B050"/>
              </a:solidFill>
              <a:ln w="6350" cmpd="sng">
                <a:solidFill>
                  <a:srgbClr val="00B050"/>
                </a:solidFill>
              </a:ln>
            </c:spPr>
          </c:marker>
          <c:dPt>
            <c:idx val="5"/>
            <c:marker>
              <c:symbol val="none"/>
            </c:marker>
          </c:dPt>
          <c:dPt>
            <c:idx val="6"/>
            <c:marker>
              <c:symbol val="none"/>
            </c:marker>
          </c:dPt>
          <c:dPt>
            <c:idx val="7"/>
            <c:marker>
              <c:symbol val="none"/>
            </c:marker>
          </c:dPt>
          <c:dPt>
            <c:idx val="8"/>
            <c:marker>
              <c:symbol val="none"/>
            </c:marker>
          </c:dPt>
          <c:dPt>
            <c:idx val="10"/>
            <c:marker>
              <c:symbol val="none"/>
            </c:marker>
          </c:dPt>
          <c:dPt>
            <c:idx val="13"/>
            <c:marker>
              <c:symbol val="none"/>
            </c:marker>
          </c:dPt>
          <c:cat>
            <c:strRef>
              <c:f>'Ind 33 Inv_PEA'!$Q$5:$Q$21</c:f>
              <c:strCache>
                <c:ptCount val="17"/>
                <c:pt idx="0">
                  <c:v>Portugal</c:v>
                </c:pt>
                <c:pt idx="1">
                  <c:v>España</c:v>
                </c:pt>
                <c:pt idx="2">
                  <c:v>Argentina</c:v>
                </c:pt>
                <c:pt idx="3">
                  <c:v>Uruguay</c:v>
                </c:pt>
                <c:pt idx="4">
                  <c:v>México</c:v>
                </c:pt>
                <c:pt idx="5">
                  <c:v>Chile</c:v>
                </c:pt>
                <c:pt idx="6">
                  <c:v>Costa Rica</c:v>
                </c:pt>
                <c:pt idx="7">
                  <c:v>Venezuela</c:v>
                </c:pt>
                <c:pt idx="8">
                  <c:v>Ecuador</c:v>
                </c:pt>
                <c:pt idx="9">
                  <c:v>Colombia</c:v>
                </c:pt>
                <c:pt idx="10">
                  <c:v>Paraguay</c:v>
                </c:pt>
                <c:pt idx="11">
                  <c:v>Panamá</c:v>
                </c:pt>
                <c:pt idx="12">
                  <c:v>Bolivia</c:v>
                </c:pt>
                <c:pt idx="13">
                  <c:v>Brasil</c:v>
                </c:pt>
                <c:pt idx="15">
                  <c:v>Iberoamérica</c:v>
                </c:pt>
                <c:pt idx="16">
                  <c:v>Estados Unidos</c:v>
                </c:pt>
              </c:strCache>
            </c:strRef>
          </c:cat>
          <c:val>
            <c:numRef>
              <c:f>'Ind 33 Inv_PEA'!$R$5:$R$21</c:f>
              <c:numCache>
                <c:formatCode>0.0</c:formatCode>
                <c:ptCount val="17"/>
                <c:pt idx="0">
                  <c:v>3.2</c:v>
                </c:pt>
                <c:pt idx="1">
                  <c:v>4.2</c:v>
                </c:pt>
                <c:pt idx="2">
                  <c:v>1.8</c:v>
                </c:pt>
                <c:pt idx="3">
                  <c:v>0.6</c:v>
                </c:pt>
                <c:pt idx="4">
                  <c:v>0.5</c:v>
                </c:pt>
                <c:pt idx="5">
                  <c:v>0</c:v>
                </c:pt>
                <c:pt idx="6">
                  <c:v>0</c:v>
                </c:pt>
                <c:pt idx="7">
                  <c:v>0.1</c:v>
                </c:pt>
                <c:pt idx="8">
                  <c:v>0</c:v>
                </c:pt>
                <c:pt idx="9">
                  <c:v>0.2</c:v>
                </c:pt>
                <c:pt idx="10">
                  <c:v>0</c:v>
                </c:pt>
                <c:pt idx="11">
                  <c:v>0.2</c:v>
                </c:pt>
                <c:pt idx="12">
                  <c:v>0.1</c:v>
                </c:pt>
                <c:pt idx="13">
                  <c:v>0</c:v>
                </c:pt>
                <c:pt idx="15">
                  <c:v>1.211111111111111</c:v>
                </c:pt>
                <c:pt idx="16">
                  <c:v>6.8</c:v>
                </c:pt>
              </c:numCache>
            </c:numRef>
          </c:val>
        </c:ser>
        <c:marker val="1"/>
        <c:axId val="256494592"/>
        <c:axId val="256500864"/>
      </c:lineChart>
      <c:catAx>
        <c:axId val="256494592"/>
        <c:scaling>
          <c:orientation val="minMax"/>
        </c:scaling>
        <c:axPos val="b"/>
        <c:numFmt formatCode="General" sourceLinked="1"/>
        <c:tickLblPos val="nextTo"/>
        <c:spPr>
          <a:ln w="6350">
            <a:solidFill>
              <a:srgbClr val="BFBFBF"/>
            </a:solidFill>
          </a:ln>
        </c:spPr>
        <c:crossAx val="256500864"/>
        <c:crosses val="autoZero"/>
        <c:auto val="1"/>
        <c:lblAlgn val="ctr"/>
        <c:lblOffset val="100"/>
      </c:catAx>
      <c:valAx>
        <c:axId val="256500864"/>
        <c:scaling>
          <c:orientation val="minMax"/>
          <c:max val="8"/>
        </c:scaling>
        <c:delete val="1"/>
        <c:axPos val="l"/>
        <c:majorGridlines>
          <c:spPr>
            <a:ln w="3175">
              <a:solidFill>
                <a:srgbClr val="BFBFBF"/>
              </a:solidFill>
              <a:prstDash val="dash"/>
            </a:ln>
          </c:spPr>
        </c:majorGridlines>
        <c:numFmt formatCode="0.0" sourceLinked="1"/>
        <c:tickLblPos val="none"/>
        <c:crossAx val="256494592"/>
        <c:crosses val="autoZero"/>
        <c:crossBetween val="between"/>
      </c:valAx>
    </c:plotArea>
    <c:legend>
      <c:legendPos val="t"/>
      <c:layout>
        <c:manualLayout>
          <c:xMode val="edge"/>
          <c:yMode val="edge"/>
          <c:x val="0.24290778351377817"/>
          <c:y val="2.7438536957044641E-2"/>
          <c:w val="0.54449730000868501"/>
          <c:h val="8.2694781204674231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0.750000000000004" l="0.70000000000000062" r="0.70000000000000062" t="0.750000000000004" header="0.30000000000000032" footer="0.30000000000000032"/>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plotArea>
      <c:layout>
        <c:manualLayout>
          <c:layoutTarget val="inner"/>
          <c:xMode val="edge"/>
          <c:yMode val="edge"/>
          <c:x val="5.1270238095238098E-2"/>
          <c:y val="3.1822916666666978E-2"/>
          <c:w val="0.93686388888888905"/>
          <c:h val="0.6069399305555605"/>
        </c:manualLayout>
      </c:layout>
      <c:barChart>
        <c:barDir val="col"/>
        <c:grouping val="clustered"/>
        <c:ser>
          <c:idx val="2"/>
          <c:order val="2"/>
          <c:tx>
            <c:strRef>
              <c:f>'Ind 34 Gasto I+D'!$T$3</c:f>
              <c:strCache>
                <c:ptCount val="1"/>
                <c:pt idx="0">
                  <c:v>2013 (*)</c:v>
                </c:pt>
              </c:strCache>
            </c:strRef>
          </c:tx>
          <c:spPr>
            <a:noFill/>
            <a:ln w="9525">
              <a:solidFill>
                <a:srgbClr val="FF0000"/>
              </a:solidFill>
            </a:ln>
          </c:spPr>
          <c:dLbls>
            <c:dLbl>
              <c:idx val="0"/>
              <c:layout>
                <c:manualLayout>
                  <c:x val="-2.3814957405917498E-3"/>
                  <c:y val="2.2257826956086205E-2"/>
                </c:manualLayout>
              </c:layout>
              <c:showVal val="1"/>
              <c:extLst>
                <c:ext xmlns:c15="http://schemas.microsoft.com/office/drawing/2012/chart" uri="{CE6537A1-D6FC-4f65-9D91-7224C49458BB}">
                  <c15:layout/>
                </c:ext>
              </c:extLst>
            </c:dLbl>
            <c:dLbl>
              <c:idx val="2"/>
              <c:layout>
                <c:manualLayout>
                  <c:x val="0"/>
                  <c:y val="-8.8194444444445758E-3"/>
                </c:manualLayout>
              </c:layout>
              <c:showVal val="1"/>
            </c:dLbl>
            <c:dLbl>
              <c:idx val="6"/>
              <c:layout>
                <c:manualLayout>
                  <c:x val="0"/>
                  <c:y val="-1.3229166666666741E-2"/>
                </c:manualLayout>
              </c:layout>
              <c:showVal val="1"/>
            </c:dLbl>
            <c:dLbl>
              <c:idx val="11"/>
              <c:layout>
                <c:manualLayout>
                  <c:x val="0"/>
                  <c:y val="1.7638888888888891E-2"/>
                </c:manualLayout>
              </c:layout>
              <c:showVal val="1"/>
            </c:dLbl>
            <c:dLbl>
              <c:idx val="15"/>
              <c:delete val="1"/>
            </c:dLbl>
            <c:dLbl>
              <c:idx val="16"/>
              <c:delete val="1"/>
            </c:dLbl>
            <c:spPr>
              <a:noFill/>
              <a:ln>
                <a:noFill/>
              </a:ln>
              <a:effectLst/>
            </c:spPr>
            <c:txPr>
              <a:bodyPr/>
              <a:lstStyle/>
              <a:p>
                <a:pPr>
                  <a:defRPr>
                    <a:solidFill>
                      <a:srgbClr val="C00000"/>
                    </a:solidFill>
                  </a:defRPr>
                </a:pPr>
                <a:endParaRPr lang="es-ES"/>
              </a:p>
            </c:txPr>
            <c:showVal val="1"/>
            <c:extLst>
              <c:ext xmlns:c15="http://schemas.microsoft.com/office/drawing/2012/chart" uri="{CE6537A1-D6FC-4f65-9D91-7224C49458BB}">
                <c15:layout/>
                <c15:showLeaderLines val="0"/>
              </c:ext>
            </c:extLst>
          </c:dLbls>
          <c:cat>
            <c:strRef>
              <c:f>'Ind 34 Gasto I+D'!$Q$4:$Q$23</c:f>
              <c:strCache>
                <c:ptCount val="20"/>
                <c:pt idx="0">
                  <c:v>Portugal</c:v>
                </c:pt>
                <c:pt idx="1">
                  <c:v>Brasil</c:v>
                </c:pt>
                <c:pt idx="2">
                  <c:v>España</c:v>
                </c:pt>
                <c:pt idx="3">
                  <c:v>Argentina</c:v>
                </c:pt>
                <c:pt idx="4">
                  <c:v>Costa Rica</c:v>
                </c:pt>
                <c:pt idx="5">
                  <c:v>México</c:v>
                </c:pt>
                <c:pt idx="6">
                  <c:v>Cuba</c:v>
                </c:pt>
                <c:pt idx="7">
                  <c:v>Chile</c:v>
                </c:pt>
                <c:pt idx="8">
                  <c:v>Ecuador</c:v>
                </c:pt>
                <c:pt idx="9">
                  <c:v>Uruguay</c:v>
                </c:pt>
                <c:pt idx="10">
                  <c:v>Colombia</c:v>
                </c:pt>
                <c:pt idx="11">
                  <c:v>Panamá</c:v>
                </c:pt>
                <c:pt idx="12">
                  <c:v>Paraguay</c:v>
                </c:pt>
                <c:pt idx="13">
                  <c:v>El Salvador</c:v>
                </c:pt>
                <c:pt idx="14">
                  <c:v>Guatemala</c:v>
                </c:pt>
                <c:pt idx="15">
                  <c:v>Bolivia</c:v>
                </c:pt>
                <c:pt idx="16">
                  <c:v>Perú</c:v>
                </c:pt>
                <c:pt idx="18">
                  <c:v>Iberoamérica</c:v>
                </c:pt>
                <c:pt idx="19">
                  <c:v>Estados Unidos</c:v>
                </c:pt>
              </c:strCache>
            </c:strRef>
          </c:cat>
          <c:val>
            <c:numRef>
              <c:f>'Ind 34 Gasto I+D'!$T$4:$T$23</c:f>
              <c:numCache>
                <c:formatCode>0.00</c:formatCode>
                <c:ptCount val="20"/>
                <c:pt idx="0">
                  <c:v>1.32</c:v>
                </c:pt>
                <c:pt idx="1">
                  <c:v>1.23</c:v>
                </c:pt>
                <c:pt idx="2">
                  <c:v>1.23</c:v>
                </c:pt>
                <c:pt idx="3">
                  <c:v>0.62</c:v>
                </c:pt>
                <c:pt idx="4">
                  <c:v>0.56000000000000005</c:v>
                </c:pt>
                <c:pt idx="5">
                  <c:v>0.49</c:v>
                </c:pt>
                <c:pt idx="6">
                  <c:v>0.47</c:v>
                </c:pt>
                <c:pt idx="7">
                  <c:v>0.38</c:v>
                </c:pt>
                <c:pt idx="8">
                  <c:v>0.34</c:v>
                </c:pt>
                <c:pt idx="9">
                  <c:v>0.32</c:v>
                </c:pt>
                <c:pt idx="10">
                  <c:v>0.25</c:v>
                </c:pt>
                <c:pt idx="11">
                  <c:v>0.18</c:v>
                </c:pt>
                <c:pt idx="12">
                  <c:v>0.08</c:v>
                </c:pt>
                <c:pt idx="13">
                  <c:v>0.05</c:v>
                </c:pt>
                <c:pt idx="14">
                  <c:v>0.04</c:v>
                </c:pt>
                <c:pt idx="15" formatCode="0.0">
                  <c:v>0</c:v>
                </c:pt>
                <c:pt idx="16" formatCode="0.0">
                  <c:v>0</c:v>
                </c:pt>
                <c:pt idx="18">
                  <c:v>0.504</c:v>
                </c:pt>
                <c:pt idx="19">
                  <c:v>2.72</c:v>
                </c:pt>
              </c:numCache>
            </c:numRef>
          </c:val>
        </c:ser>
        <c:gapWidth val="83"/>
        <c:overlap val="29"/>
        <c:axId val="254839808"/>
        <c:axId val="254846080"/>
      </c:barChart>
      <c:scatterChart>
        <c:scatterStyle val="lineMarker"/>
        <c:ser>
          <c:idx val="1"/>
          <c:order val="1"/>
          <c:tx>
            <c:strRef>
              <c:f>'Ind 34 Gasto I+D'!$S$3</c:f>
              <c:strCache>
                <c:ptCount val="1"/>
                <c:pt idx="0">
                  <c:v>2010</c:v>
                </c:pt>
              </c:strCache>
            </c:strRef>
          </c:tx>
          <c:spPr>
            <a:ln w="19050">
              <a:noFill/>
            </a:ln>
          </c:spPr>
          <c:marker>
            <c:symbol val="triangle"/>
            <c:size val="5"/>
            <c:spPr>
              <a:solidFill>
                <a:srgbClr val="0070C0"/>
              </a:solidFill>
              <a:ln w="3175">
                <a:solidFill>
                  <a:srgbClr val="0070C0"/>
                </a:solidFill>
              </a:ln>
            </c:spPr>
          </c:marker>
          <c:dPt>
            <c:idx val="12"/>
            <c:marker>
              <c:symbol val="none"/>
            </c:marker>
          </c:dPt>
          <c:dPt>
            <c:idx val="15"/>
            <c:marker>
              <c:symbol val="none"/>
            </c:marker>
          </c:dPt>
          <c:dPt>
            <c:idx val="16"/>
            <c:marker>
              <c:symbol val="none"/>
            </c:marker>
          </c:dPt>
          <c:xVal>
            <c:strRef>
              <c:f>'Ind 34 Gasto I+D'!$Q$4:$Q$23</c:f>
              <c:strCache>
                <c:ptCount val="20"/>
                <c:pt idx="0">
                  <c:v>Portugal</c:v>
                </c:pt>
                <c:pt idx="1">
                  <c:v>Brasil</c:v>
                </c:pt>
                <c:pt idx="2">
                  <c:v>España</c:v>
                </c:pt>
                <c:pt idx="3">
                  <c:v>Argentina</c:v>
                </c:pt>
                <c:pt idx="4">
                  <c:v>Costa Rica</c:v>
                </c:pt>
                <c:pt idx="5">
                  <c:v>México</c:v>
                </c:pt>
                <c:pt idx="6">
                  <c:v>Cuba</c:v>
                </c:pt>
                <c:pt idx="7">
                  <c:v>Chile</c:v>
                </c:pt>
                <c:pt idx="8">
                  <c:v>Ecuador</c:v>
                </c:pt>
                <c:pt idx="9">
                  <c:v>Uruguay</c:v>
                </c:pt>
                <c:pt idx="10">
                  <c:v>Colombia</c:v>
                </c:pt>
                <c:pt idx="11">
                  <c:v>Panamá</c:v>
                </c:pt>
                <c:pt idx="12">
                  <c:v>Paraguay</c:v>
                </c:pt>
                <c:pt idx="13">
                  <c:v>El Salvador</c:v>
                </c:pt>
                <c:pt idx="14">
                  <c:v>Guatemala</c:v>
                </c:pt>
                <c:pt idx="15">
                  <c:v>Bolivia</c:v>
                </c:pt>
                <c:pt idx="16">
                  <c:v>Perú</c:v>
                </c:pt>
                <c:pt idx="18">
                  <c:v>Iberoamérica</c:v>
                </c:pt>
                <c:pt idx="19">
                  <c:v>Estados Unidos</c:v>
                </c:pt>
              </c:strCache>
            </c:strRef>
          </c:xVal>
          <c:yVal>
            <c:numRef>
              <c:f>'Ind 34 Gasto I+D'!$S$4:$S$23</c:f>
              <c:numCache>
                <c:formatCode>0.00</c:formatCode>
                <c:ptCount val="20"/>
                <c:pt idx="0">
                  <c:v>1.53</c:v>
                </c:pt>
                <c:pt idx="1">
                  <c:v>1.1499999999999999</c:v>
                </c:pt>
                <c:pt idx="2">
                  <c:v>1.35</c:v>
                </c:pt>
                <c:pt idx="3">
                  <c:v>0.51</c:v>
                </c:pt>
                <c:pt idx="4">
                  <c:v>0.48</c:v>
                </c:pt>
                <c:pt idx="5">
                  <c:v>0.45</c:v>
                </c:pt>
                <c:pt idx="6">
                  <c:v>0.6</c:v>
                </c:pt>
                <c:pt idx="7">
                  <c:v>0.33</c:v>
                </c:pt>
                <c:pt idx="8">
                  <c:v>0.41</c:v>
                </c:pt>
                <c:pt idx="9">
                  <c:v>0.35</c:v>
                </c:pt>
                <c:pt idx="10">
                  <c:v>0.19</c:v>
                </c:pt>
                <c:pt idx="11">
                  <c:v>0.14000000000000001</c:v>
                </c:pt>
                <c:pt idx="12" formatCode="0.0">
                  <c:v>0</c:v>
                </c:pt>
                <c:pt idx="13">
                  <c:v>0.06</c:v>
                </c:pt>
                <c:pt idx="14">
                  <c:v>0.04</c:v>
                </c:pt>
                <c:pt idx="15" formatCode="0.0">
                  <c:v>0</c:v>
                </c:pt>
                <c:pt idx="16" formatCode="0.0">
                  <c:v>0</c:v>
                </c:pt>
                <c:pt idx="18">
                  <c:v>0.54214285714285715</c:v>
                </c:pt>
                <c:pt idx="19">
                  <c:v>2.72</c:v>
                </c:pt>
              </c:numCache>
            </c:numRef>
          </c:yVal>
        </c:ser>
        <c:axId val="254839808"/>
        <c:axId val="254846080"/>
      </c:scatterChart>
      <c:scatterChart>
        <c:scatterStyle val="smoothMarker"/>
        <c:ser>
          <c:idx val="0"/>
          <c:order val="0"/>
          <c:tx>
            <c:strRef>
              <c:f>'Ind 34 Gasto I+D'!$R$3</c:f>
              <c:strCache>
                <c:ptCount val="1"/>
                <c:pt idx="0">
                  <c:v>2000</c:v>
                </c:pt>
              </c:strCache>
            </c:strRef>
          </c:tx>
          <c:spPr>
            <a:ln>
              <a:noFill/>
            </a:ln>
          </c:spPr>
          <c:marker>
            <c:symbol val="dash"/>
            <c:size val="5"/>
            <c:spPr>
              <a:solidFill>
                <a:srgbClr val="00B050"/>
              </a:solidFill>
              <a:ln w="3175">
                <a:solidFill>
                  <a:srgbClr val="00B050"/>
                </a:solidFill>
              </a:ln>
            </c:spPr>
          </c:marker>
          <c:dPt>
            <c:idx val="7"/>
            <c:marker>
              <c:symbol val="none"/>
            </c:marker>
          </c:dPt>
          <c:dPt>
            <c:idx val="8"/>
            <c:marker>
              <c:symbol val="none"/>
            </c:marker>
          </c:dPt>
          <c:dPt>
            <c:idx val="12"/>
            <c:marker>
              <c:symbol val="none"/>
            </c:marker>
          </c:dPt>
          <c:dPt>
            <c:idx val="13"/>
            <c:marker>
              <c:symbol val="none"/>
            </c:marker>
          </c:dPt>
          <c:dPt>
            <c:idx val="14"/>
            <c:marker>
              <c:symbol val="none"/>
            </c:marker>
          </c:dPt>
          <c:xVal>
            <c:strRef>
              <c:f>'Ind 34 Gasto I+D'!$Q$4:$Q$23</c:f>
              <c:strCache>
                <c:ptCount val="20"/>
                <c:pt idx="0">
                  <c:v>Portugal</c:v>
                </c:pt>
                <c:pt idx="1">
                  <c:v>Brasil</c:v>
                </c:pt>
                <c:pt idx="2">
                  <c:v>España</c:v>
                </c:pt>
                <c:pt idx="3">
                  <c:v>Argentina</c:v>
                </c:pt>
                <c:pt idx="4">
                  <c:v>Costa Rica</c:v>
                </c:pt>
                <c:pt idx="5">
                  <c:v>México</c:v>
                </c:pt>
                <c:pt idx="6">
                  <c:v>Cuba</c:v>
                </c:pt>
                <c:pt idx="7">
                  <c:v>Chile</c:v>
                </c:pt>
                <c:pt idx="8">
                  <c:v>Ecuador</c:v>
                </c:pt>
                <c:pt idx="9">
                  <c:v>Uruguay</c:v>
                </c:pt>
                <c:pt idx="10">
                  <c:v>Colombia</c:v>
                </c:pt>
                <c:pt idx="11">
                  <c:v>Panamá</c:v>
                </c:pt>
                <c:pt idx="12">
                  <c:v>Paraguay</c:v>
                </c:pt>
                <c:pt idx="13">
                  <c:v>El Salvador</c:v>
                </c:pt>
                <c:pt idx="14">
                  <c:v>Guatemala</c:v>
                </c:pt>
                <c:pt idx="15">
                  <c:v>Bolivia</c:v>
                </c:pt>
                <c:pt idx="16">
                  <c:v>Perú</c:v>
                </c:pt>
                <c:pt idx="18">
                  <c:v>Iberoamérica</c:v>
                </c:pt>
                <c:pt idx="19">
                  <c:v>Estados Unidos</c:v>
                </c:pt>
              </c:strCache>
            </c:strRef>
          </c:xVal>
          <c:yVal>
            <c:numRef>
              <c:f>'Ind 34 Gasto I+D'!$R$4:$R$23</c:f>
              <c:numCache>
                <c:formatCode>0.00</c:formatCode>
                <c:ptCount val="20"/>
                <c:pt idx="0">
                  <c:v>0.72</c:v>
                </c:pt>
                <c:pt idx="1">
                  <c:v>1.01</c:v>
                </c:pt>
                <c:pt idx="2">
                  <c:v>0.9</c:v>
                </c:pt>
                <c:pt idx="3">
                  <c:v>0.43</c:v>
                </c:pt>
                <c:pt idx="4">
                  <c:v>0.38</c:v>
                </c:pt>
                <c:pt idx="5">
                  <c:v>0.37</c:v>
                </c:pt>
                <c:pt idx="6">
                  <c:v>0.44</c:v>
                </c:pt>
                <c:pt idx="7" formatCode="0.0">
                  <c:v>0</c:v>
                </c:pt>
                <c:pt idx="8" formatCode="0.0">
                  <c:v>0</c:v>
                </c:pt>
                <c:pt idx="9">
                  <c:v>0.23</c:v>
                </c:pt>
                <c:pt idx="10">
                  <c:v>0.1</c:v>
                </c:pt>
                <c:pt idx="11">
                  <c:v>0.39</c:v>
                </c:pt>
                <c:pt idx="12" formatCode="0.0">
                  <c:v>0</c:v>
                </c:pt>
                <c:pt idx="13" formatCode="0.0">
                  <c:v>0</c:v>
                </c:pt>
                <c:pt idx="14" formatCode="0.0">
                  <c:v>0</c:v>
                </c:pt>
                <c:pt idx="15">
                  <c:v>0.27</c:v>
                </c:pt>
                <c:pt idx="16">
                  <c:v>0.1</c:v>
                </c:pt>
                <c:pt idx="18">
                  <c:v>0.44500000000000001</c:v>
                </c:pt>
                <c:pt idx="19">
                  <c:v>2.61</c:v>
                </c:pt>
              </c:numCache>
            </c:numRef>
          </c:yVal>
          <c:smooth val="1"/>
        </c:ser>
        <c:axId val="254839808"/>
        <c:axId val="254846080"/>
      </c:scatterChart>
      <c:catAx>
        <c:axId val="254839808"/>
        <c:scaling>
          <c:orientation val="minMax"/>
        </c:scaling>
        <c:axPos val="b"/>
        <c:numFmt formatCode="General" sourceLinked="0"/>
        <c:tickLblPos val="nextTo"/>
        <c:crossAx val="254846080"/>
        <c:crosses val="autoZero"/>
        <c:auto val="1"/>
        <c:lblAlgn val="ctr"/>
        <c:lblOffset val="100"/>
      </c:catAx>
      <c:valAx>
        <c:axId val="254846080"/>
        <c:scaling>
          <c:orientation val="minMax"/>
        </c:scaling>
        <c:delete val="1"/>
        <c:axPos val="l"/>
        <c:majorGridlines>
          <c:spPr>
            <a:ln w="3175">
              <a:solidFill>
                <a:srgbClr val="BFBFBF"/>
              </a:solidFill>
              <a:prstDash val="dash"/>
            </a:ln>
          </c:spPr>
        </c:majorGridlines>
        <c:numFmt formatCode="0.00" sourceLinked="1"/>
        <c:tickLblPos val="none"/>
        <c:crossAx val="254839808"/>
        <c:crosses val="autoZero"/>
        <c:crossBetween val="between"/>
      </c:valAx>
    </c:plotArea>
    <c:legend>
      <c:legendPos val="t"/>
      <c:layout>
        <c:manualLayout>
          <c:xMode val="edge"/>
          <c:yMode val="edge"/>
          <c:x val="0.24205888888888893"/>
          <c:y val="4.8967219303389604E-2"/>
          <c:w val="0.48819351851851683"/>
          <c:h val="8.0497271400724532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0.75000000000000488" l="0.70000000000000162" r="0.70000000000000162" t="0.75000000000000488"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s-ES"/>
  <c:chart>
    <c:title>
      <c:spPr>
        <a:noFill/>
        <a:ln>
          <a:noFill/>
        </a:ln>
        <a:effectLst/>
      </c:spPr>
      <c:txPr>
        <a:bodyPr rot="0" vert="horz"/>
        <a:lstStyle/>
        <a:p>
          <a:pPr>
            <a:defRPr sz="900"/>
          </a:pPr>
          <a:endParaRPr lang="es-ES"/>
        </a:p>
      </c:txPr>
    </c:title>
    <c:plotArea>
      <c:layout>
        <c:manualLayout>
          <c:layoutTarget val="inner"/>
          <c:xMode val="edge"/>
          <c:yMode val="edge"/>
          <c:x val="2.5870370370370713E-2"/>
          <c:y val="0.13511388888888901"/>
          <c:w val="0.94825925925925902"/>
          <c:h val="0.68882812500000001"/>
        </c:manualLayout>
      </c:layout>
      <c:barChart>
        <c:barDir val="col"/>
        <c:grouping val="clustered"/>
        <c:ser>
          <c:idx val="0"/>
          <c:order val="0"/>
          <c:tx>
            <c:strRef>
              <c:f>'Ind F1A F1B'!$C$50</c:f>
              <c:strCache>
                <c:ptCount val="1"/>
                <c:pt idx="0">
                  <c:v>Promedio Iberoamérica</c:v>
                </c:pt>
              </c:strCache>
            </c:strRef>
          </c:tx>
          <c:spPr>
            <a:pattFill prst="pct10">
              <a:fgClr>
                <a:schemeClr val="accent1"/>
              </a:fgClr>
              <a:bgClr>
                <a:schemeClr val="bg1"/>
              </a:bgClr>
            </a:pattFill>
            <a:ln w="9525">
              <a:solidFill>
                <a:schemeClr val="accent1"/>
              </a:solidFill>
            </a:ln>
            <a:effectLst/>
          </c:spPr>
          <c:dLbls>
            <c:spPr>
              <a:noFill/>
              <a:ln>
                <a:noFill/>
              </a:ln>
              <a:effectLst/>
            </c:spPr>
            <c:txPr>
              <a:bodyPr rot="0" vert="horz"/>
              <a:lstStyle/>
              <a:p>
                <a:pPr>
                  <a:defRPr>
                    <a:solidFill>
                      <a:srgbClr val="4A7EBB"/>
                    </a:solidFill>
                  </a:defRPr>
                </a:pPr>
                <a:endParaRPr lang="es-ES"/>
              </a:p>
            </c:txPr>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 F1A F1B'!$F$48:$K$49</c:f>
              <c:strCache>
                <c:ptCount val="6"/>
                <c:pt idx="0">
                  <c:v>2004</c:v>
                </c:pt>
                <c:pt idx="1">
                  <c:v>2006</c:v>
                </c:pt>
                <c:pt idx="2">
                  <c:v>2008</c:v>
                </c:pt>
                <c:pt idx="3">
                  <c:v>2010</c:v>
                </c:pt>
                <c:pt idx="4">
                  <c:v>2012</c:v>
                </c:pt>
                <c:pt idx="5">
                  <c:v>2014</c:v>
                </c:pt>
              </c:strCache>
            </c:strRef>
          </c:cat>
          <c:val>
            <c:numRef>
              <c:f>'Ind F1A F1B'!$F$50:$K$50</c:f>
              <c:numCache>
                <c:formatCode>0.0</c:formatCode>
                <c:ptCount val="6"/>
                <c:pt idx="0">
                  <c:v>4.1097242500000002</c:v>
                </c:pt>
                <c:pt idx="1">
                  <c:v>4.1666529375000003</c:v>
                </c:pt>
                <c:pt idx="2">
                  <c:v>4.8602227609369297</c:v>
                </c:pt>
                <c:pt idx="3">
                  <c:v>5.2546058179959001</c:v>
                </c:pt>
                <c:pt idx="4">
                  <c:v>5.2249290660888903</c:v>
                </c:pt>
                <c:pt idx="5">
                  <c:v>5.3613181564569414</c:v>
                </c:pt>
              </c:numCache>
            </c:numRef>
          </c:val>
        </c:ser>
        <c:gapWidth val="100"/>
        <c:overlap val="-27"/>
        <c:axId val="256800256"/>
        <c:axId val="256801792"/>
      </c:barChart>
      <c:catAx>
        <c:axId val="256800256"/>
        <c:scaling>
          <c:orientation val="minMax"/>
        </c:scaling>
        <c:axPos val="b"/>
        <c:numFmt formatCode="General" sourceLinked="0"/>
        <c:majorTickMark val="none"/>
        <c:tickLblPos val="nextTo"/>
        <c:spPr>
          <a:noFill/>
          <a:ln w="6350" cap="flat" cmpd="sng" algn="ctr">
            <a:solidFill>
              <a:srgbClr val="7F7F7F"/>
            </a:solidFill>
            <a:round/>
          </a:ln>
          <a:effectLst/>
        </c:spPr>
        <c:txPr>
          <a:bodyPr rot="-60000000" vert="horz"/>
          <a:lstStyle/>
          <a:p>
            <a:pPr>
              <a:defRPr/>
            </a:pPr>
            <a:endParaRPr lang="es-ES"/>
          </a:p>
        </c:txPr>
        <c:crossAx val="256801792"/>
        <c:crosses val="autoZero"/>
        <c:lblAlgn val="ctr"/>
        <c:lblOffset val="100"/>
      </c:catAx>
      <c:valAx>
        <c:axId val="256801792"/>
        <c:scaling>
          <c:orientation val="minMax"/>
        </c:scaling>
        <c:delete val="1"/>
        <c:axPos val="l"/>
        <c:majorGridlines>
          <c:spPr>
            <a:ln w="3175" cap="flat" cmpd="sng" algn="ctr">
              <a:solidFill>
                <a:srgbClr val="BFBFBF"/>
              </a:solidFill>
              <a:prstDash val="sysDot"/>
              <a:round/>
            </a:ln>
            <a:effectLst/>
          </c:spPr>
        </c:majorGridlines>
        <c:numFmt formatCode="0.0" sourceLinked="0"/>
        <c:majorTickMark val="none"/>
        <c:tickLblPos val="none"/>
        <c:crossAx val="256800256"/>
        <c:crosses val="autoZero"/>
        <c:crossBetween val="between"/>
      </c:valAx>
      <c:spPr>
        <a:noFill/>
        <a:ln>
          <a:noFill/>
        </a:ln>
        <a:effectLst/>
      </c:spPr>
    </c:plotArea>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444" l="0.70000000000000162" r="0.70000000000000162" t="0.75000000000000444"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292261904762124E-2"/>
          <c:y val="0.14195277777777801"/>
          <c:w val="0.90816253753753551"/>
          <c:h val="0.49160873015873002"/>
        </c:manualLayout>
      </c:layout>
      <c:barChart>
        <c:barDir val="col"/>
        <c:grouping val="clustered"/>
        <c:ser>
          <c:idx val="2"/>
          <c:order val="2"/>
          <c:tx>
            <c:strRef>
              <c:f>'Ind F1A F1B'!$AB$5:$AB$6</c:f>
              <c:strCache>
                <c:ptCount val="1"/>
                <c:pt idx="0">
                  <c:v>2014 (*)</c:v>
                </c:pt>
              </c:strCache>
            </c:strRef>
          </c:tx>
          <c:spPr>
            <a:noFill/>
            <a:ln w="9525">
              <a:solidFill>
                <a:srgbClr val="254061"/>
              </a:solidFill>
            </a:ln>
            <a:effectLst/>
          </c:spPr>
          <c:dLbls>
            <c:dLbl>
              <c:idx val="4"/>
              <c:layout>
                <c:manualLayout>
                  <c:x val="0"/>
                  <c:y val="2.2048611111111172E-2"/>
                </c:manualLayout>
              </c:layout>
              <c:dLblPos val="outEnd"/>
              <c:showVal val="1"/>
            </c:dLbl>
            <c:spPr>
              <a:noFill/>
              <a:ln>
                <a:noFill/>
              </a:ln>
              <a:effectLst/>
            </c:spPr>
            <c:txPr>
              <a:bodyPr rot="0" vert="horz"/>
              <a:lstStyle/>
              <a:p>
                <a:pPr>
                  <a:defRPr>
                    <a:solidFill>
                      <a:srgbClr val="254061"/>
                    </a:solidFill>
                  </a:defRPr>
                </a:pPr>
                <a:endParaRPr lang="es-ES"/>
              </a:p>
            </c:txPr>
            <c:dLblPos val="outEnd"/>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 F1A F1B'!$Y$7:$Y$28</c:f>
              <c:strCache>
                <c:ptCount val="22"/>
                <c:pt idx="0">
                  <c:v>Cuba</c:v>
                </c:pt>
                <c:pt idx="1">
                  <c:v>Bolivia </c:v>
                </c:pt>
                <c:pt idx="2">
                  <c:v>Costa Rica</c:v>
                </c:pt>
                <c:pt idx="3">
                  <c:v>Brasil</c:v>
                </c:pt>
                <c:pt idx="4">
                  <c:v>Honduras</c:v>
                </c:pt>
                <c:pt idx="5">
                  <c:v>Argentina</c:v>
                </c:pt>
                <c:pt idx="6">
                  <c:v>Paraguay</c:v>
                </c:pt>
                <c:pt idx="7">
                  <c:v>México</c:v>
                </c:pt>
                <c:pt idx="8">
                  <c:v>Portugal</c:v>
                </c:pt>
                <c:pt idx="9">
                  <c:v>Colombia</c:v>
                </c:pt>
                <c:pt idx="10">
                  <c:v>Uruguay</c:v>
                </c:pt>
                <c:pt idx="11">
                  <c:v>España</c:v>
                </c:pt>
                <c:pt idx="12">
                  <c:v>Chile</c:v>
                </c:pt>
                <c:pt idx="13">
                  <c:v>Perú</c:v>
                </c:pt>
                <c:pt idx="14">
                  <c:v>R. Dominicana</c:v>
                </c:pt>
                <c:pt idx="15">
                  <c:v>Ecuador</c:v>
                </c:pt>
                <c:pt idx="16">
                  <c:v>Guatemala</c:v>
                </c:pt>
                <c:pt idx="17">
                  <c:v>El Salvador</c:v>
                </c:pt>
                <c:pt idx="18">
                  <c:v>Nicaragua</c:v>
                </c:pt>
                <c:pt idx="19">
                  <c:v>Panamá</c:v>
                </c:pt>
                <c:pt idx="21">
                  <c:v>Iberoamérica</c:v>
                </c:pt>
              </c:strCache>
            </c:strRef>
          </c:cat>
          <c:val>
            <c:numRef>
              <c:f>'Ind F1A F1B'!$AB$7:$AB$28</c:f>
              <c:numCache>
                <c:formatCode>0.0</c:formatCode>
                <c:ptCount val="22"/>
                <c:pt idx="0">
                  <c:v>10.17</c:v>
                </c:pt>
                <c:pt idx="1">
                  <c:v>8.3000000000000007</c:v>
                </c:pt>
                <c:pt idx="2">
                  <c:v>7.0116409156850459</c:v>
                </c:pt>
                <c:pt idx="3">
                  <c:v>6.5973468481904742</c:v>
                </c:pt>
                <c:pt idx="4">
                  <c:v>5.63</c:v>
                </c:pt>
                <c:pt idx="5">
                  <c:v>5.1655015698690807</c:v>
                </c:pt>
                <c:pt idx="6">
                  <c:v>4.9630400000000003</c:v>
                </c:pt>
                <c:pt idx="7">
                  <c:v>4.8762336926474195</c:v>
                </c:pt>
                <c:pt idx="8">
                  <c:v>4.75</c:v>
                </c:pt>
                <c:pt idx="9">
                  <c:v>4.5521222436535398</c:v>
                </c:pt>
                <c:pt idx="10">
                  <c:v>4.5999999999999996</c:v>
                </c:pt>
                <c:pt idx="11">
                  <c:v>4.4000000000000004</c:v>
                </c:pt>
                <c:pt idx="12">
                  <c:v>4.424836785795291</c:v>
                </c:pt>
                <c:pt idx="13">
                  <c:v>3.6649555479684661</c:v>
                </c:pt>
                <c:pt idx="14">
                  <c:v>3.5</c:v>
                </c:pt>
                <c:pt idx="15">
                  <c:v>3.17</c:v>
                </c:pt>
                <c:pt idx="16">
                  <c:v>3.2</c:v>
                </c:pt>
                <c:pt idx="21">
                  <c:v>5.4247613361616871</c:v>
                </c:pt>
              </c:numCache>
            </c:numRef>
          </c:val>
        </c:ser>
        <c:gapWidth val="22"/>
        <c:overlap val="90"/>
        <c:axId val="255956864"/>
        <c:axId val="255963136"/>
      </c:barChart>
      <c:scatterChart>
        <c:scatterStyle val="lineMarker"/>
        <c:ser>
          <c:idx val="0"/>
          <c:order val="0"/>
          <c:tx>
            <c:strRef>
              <c:f>'Ind F1A F1B'!$Z$5:$Z$6</c:f>
              <c:strCache>
                <c:ptCount val="1"/>
                <c:pt idx="0">
                  <c:v>2008</c:v>
                </c:pt>
              </c:strCache>
            </c:strRef>
          </c:tx>
          <c:spPr>
            <a:ln w="25400" cap="rnd">
              <a:noFill/>
              <a:round/>
            </a:ln>
            <a:effectLst/>
          </c:spPr>
          <c:marker>
            <c:symbol val="dash"/>
            <c:size val="5"/>
            <c:spPr>
              <a:solidFill>
                <a:srgbClr val="FF0000"/>
              </a:solidFill>
              <a:ln w="3175">
                <a:solidFill>
                  <a:srgbClr val="FF0000"/>
                </a:solidFill>
              </a:ln>
              <a:effectLst/>
            </c:spPr>
          </c:marker>
          <c:dLbls>
            <c:dLbl>
              <c:idx val="0"/>
              <c:dLblPos val="l"/>
              <c:showVal val="1"/>
              <c:extLst>
                <c:ext xmlns:c15="http://schemas.microsoft.com/office/drawing/2012/chart" uri="{CE6537A1-D6FC-4f65-9D91-7224C49458BB}">
                  <c15:layout/>
                </c:ext>
              </c:extLst>
            </c:dLbl>
            <c:spPr>
              <a:noFill/>
              <a:ln>
                <a:noFill/>
              </a:ln>
              <a:effectLst/>
            </c:spPr>
            <c:txPr>
              <a:bodyPr rot="0" vert="horz"/>
              <a:lstStyle/>
              <a:p>
                <a:pPr>
                  <a:defRPr>
                    <a:solidFill>
                      <a:srgbClr val="C00000"/>
                    </a:solidFill>
                  </a:defRPr>
                </a:pPr>
                <a:endParaRPr lang="es-ES"/>
              </a:p>
            </c:txPr>
            <c:dLblPos val="b"/>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'Ind F1A F1B'!$Y$7:$Y$28</c:f>
              <c:strCache>
                <c:ptCount val="22"/>
                <c:pt idx="0">
                  <c:v>Cuba</c:v>
                </c:pt>
                <c:pt idx="1">
                  <c:v>Bolivia </c:v>
                </c:pt>
                <c:pt idx="2">
                  <c:v>Costa Rica</c:v>
                </c:pt>
                <c:pt idx="3">
                  <c:v>Brasil</c:v>
                </c:pt>
                <c:pt idx="4">
                  <c:v>Honduras</c:v>
                </c:pt>
                <c:pt idx="5">
                  <c:v>Argentina</c:v>
                </c:pt>
                <c:pt idx="6">
                  <c:v>Paraguay</c:v>
                </c:pt>
                <c:pt idx="7">
                  <c:v>México</c:v>
                </c:pt>
                <c:pt idx="8">
                  <c:v>Portugal</c:v>
                </c:pt>
                <c:pt idx="9">
                  <c:v>Colombia</c:v>
                </c:pt>
                <c:pt idx="10">
                  <c:v>Uruguay</c:v>
                </c:pt>
                <c:pt idx="11">
                  <c:v>España</c:v>
                </c:pt>
                <c:pt idx="12">
                  <c:v>Chile</c:v>
                </c:pt>
                <c:pt idx="13">
                  <c:v>Perú</c:v>
                </c:pt>
                <c:pt idx="14">
                  <c:v>R. Dominicana</c:v>
                </c:pt>
                <c:pt idx="15">
                  <c:v>Ecuador</c:v>
                </c:pt>
                <c:pt idx="16">
                  <c:v>Guatemala</c:v>
                </c:pt>
                <c:pt idx="17">
                  <c:v>El Salvador</c:v>
                </c:pt>
                <c:pt idx="18">
                  <c:v>Nicaragua</c:v>
                </c:pt>
                <c:pt idx="19">
                  <c:v>Panamá</c:v>
                </c:pt>
                <c:pt idx="21">
                  <c:v>Iberoamérica</c:v>
                </c:pt>
              </c:strCache>
            </c:strRef>
          </c:xVal>
          <c:yVal>
            <c:numRef>
              <c:f>'Ind F1A F1B'!$Z$7:$Z$28</c:f>
              <c:numCache>
                <c:formatCode>0.0</c:formatCode>
                <c:ptCount val="22"/>
                <c:pt idx="0">
                  <c:v>14.059100000000001</c:v>
                </c:pt>
                <c:pt idx="1">
                  <c:v>7.3</c:v>
                </c:pt>
                <c:pt idx="2">
                  <c:v>5.0448378526273903</c:v>
                </c:pt>
                <c:pt idx="3">
                  <c:v>5.2450099999999997</c:v>
                </c:pt>
                <c:pt idx="5">
                  <c:v>4.3781192644686229</c:v>
                </c:pt>
                <c:pt idx="6">
                  <c:v>4</c:v>
                </c:pt>
                <c:pt idx="7">
                  <c:v>4.6014799999999996</c:v>
                </c:pt>
                <c:pt idx="8">
                  <c:v>4.6798799999999998</c:v>
                </c:pt>
                <c:pt idx="9">
                  <c:v>4.4495718652322997</c:v>
                </c:pt>
                <c:pt idx="10">
                  <c:v>4.0999999999999996</c:v>
                </c:pt>
                <c:pt idx="11">
                  <c:v>4.5999999999999996</c:v>
                </c:pt>
                <c:pt idx="12">
                  <c:v>3.7065851926625601</c:v>
                </c:pt>
                <c:pt idx="13">
                  <c:v>2.6741899999999998</c:v>
                </c:pt>
                <c:pt idx="15">
                  <c:v>2.99</c:v>
                </c:pt>
                <c:pt idx="16">
                  <c:v>3.0794299999999999</c:v>
                </c:pt>
                <c:pt idx="17">
                  <c:v>3.74166</c:v>
                </c:pt>
                <c:pt idx="19">
                  <c:v>3.6231</c:v>
                </c:pt>
                <c:pt idx="21">
                  <c:v>4.88581026093693</c:v>
                </c:pt>
              </c:numCache>
            </c:numRef>
          </c:yVal>
        </c:ser>
        <c:ser>
          <c:idx val="1"/>
          <c:order val="1"/>
          <c:tx>
            <c:strRef>
              <c:f>'Ind F1A F1B'!$AA$5:$AA$6</c:f>
              <c:strCache>
                <c:ptCount val="1"/>
                <c:pt idx="0">
                  <c:v>2010</c:v>
                </c:pt>
              </c:strCache>
            </c:strRef>
          </c:tx>
          <c:spPr>
            <a:ln w="25400" cap="rnd">
              <a:noFill/>
              <a:round/>
            </a:ln>
            <a:effectLst/>
          </c:spPr>
          <c:marker>
            <c:symbol val="diamond"/>
            <c:size val="5"/>
            <c:spPr>
              <a:noFill/>
              <a:ln w="9525">
                <a:solidFill>
                  <a:srgbClr val="00B050"/>
                </a:solidFill>
              </a:ln>
              <a:effectLst/>
            </c:spPr>
          </c:marker>
          <c:xVal>
            <c:strRef>
              <c:f>'Ind F1A F1B'!$Y$7:$Y$28</c:f>
              <c:strCache>
                <c:ptCount val="22"/>
                <c:pt idx="0">
                  <c:v>Cuba</c:v>
                </c:pt>
                <c:pt idx="1">
                  <c:v>Bolivia </c:v>
                </c:pt>
                <c:pt idx="2">
                  <c:v>Costa Rica</c:v>
                </c:pt>
                <c:pt idx="3">
                  <c:v>Brasil</c:v>
                </c:pt>
                <c:pt idx="4">
                  <c:v>Honduras</c:v>
                </c:pt>
                <c:pt idx="5">
                  <c:v>Argentina</c:v>
                </c:pt>
                <c:pt idx="6">
                  <c:v>Paraguay</c:v>
                </c:pt>
                <c:pt idx="7">
                  <c:v>México</c:v>
                </c:pt>
                <c:pt idx="8">
                  <c:v>Portugal</c:v>
                </c:pt>
                <c:pt idx="9">
                  <c:v>Colombia</c:v>
                </c:pt>
                <c:pt idx="10">
                  <c:v>Uruguay</c:v>
                </c:pt>
                <c:pt idx="11">
                  <c:v>España</c:v>
                </c:pt>
                <c:pt idx="12">
                  <c:v>Chile</c:v>
                </c:pt>
                <c:pt idx="13">
                  <c:v>Perú</c:v>
                </c:pt>
                <c:pt idx="14">
                  <c:v>R. Dominicana</c:v>
                </c:pt>
                <c:pt idx="15">
                  <c:v>Ecuador</c:v>
                </c:pt>
                <c:pt idx="16">
                  <c:v>Guatemala</c:v>
                </c:pt>
                <c:pt idx="17">
                  <c:v>El Salvador</c:v>
                </c:pt>
                <c:pt idx="18">
                  <c:v>Nicaragua</c:v>
                </c:pt>
                <c:pt idx="19">
                  <c:v>Panamá</c:v>
                </c:pt>
                <c:pt idx="21">
                  <c:v>Iberoamérica</c:v>
                </c:pt>
              </c:strCache>
            </c:strRef>
          </c:xVal>
          <c:yVal>
            <c:numRef>
              <c:f>'Ind F1A F1B'!$AA$7:$AA$28</c:f>
              <c:numCache>
                <c:formatCode>0.0</c:formatCode>
                <c:ptCount val="22"/>
                <c:pt idx="0">
                  <c:v>12.83727</c:v>
                </c:pt>
                <c:pt idx="1">
                  <c:v>7.8</c:v>
                </c:pt>
                <c:pt idx="2">
                  <c:v>6.8118004494725506</c:v>
                </c:pt>
                <c:pt idx="3">
                  <c:v>5.6485500000000002</c:v>
                </c:pt>
                <c:pt idx="4">
                  <c:v>7.36</c:v>
                </c:pt>
                <c:pt idx="5">
                  <c:v>4.606696382259222</c:v>
                </c:pt>
                <c:pt idx="6">
                  <c:v>3.7676599999999998</c:v>
                </c:pt>
                <c:pt idx="7">
                  <c:v>4.9297300000000002</c:v>
                </c:pt>
                <c:pt idx="8">
                  <c:v>5.32958</c:v>
                </c:pt>
                <c:pt idx="9">
                  <c:v>4.8901489983702104</c:v>
                </c:pt>
                <c:pt idx="10">
                  <c:v>4.4000000000000004</c:v>
                </c:pt>
                <c:pt idx="11">
                  <c:v>4.9000000000000004</c:v>
                </c:pt>
                <c:pt idx="12">
                  <c:v>4.0261330758282883</c:v>
                </c:pt>
                <c:pt idx="13">
                  <c:v>2.6887599999999998</c:v>
                </c:pt>
                <c:pt idx="15">
                  <c:v>2.89</c:v>
                </c:pt>
                <c:pt idx="16">
                  <c:v>2.8030599999999999</c:v>
                </c:pt>
                <c:pt idx="17">
                  <c:v>3.4649000000000001</c:v>
                </c:pt>
                <c:pt idx="18">
                  <c:v>4.5740100000000004</c:v>
                </c:pt>
                <c:pt idx="21">
                  <c:v>5.2546058179959001</c:v>
                </c:pt>
              </c:numCache>
            </c:numRef>
          </c:yVal>
        </c:ser>
        <c:axId val="255956864"/>
        <c:axId val="255963136"/>
      </c:scatterChart>
      <c:catAx>
        <c:axId val="255956864"/>
        <c:scaling>
          <c:orientation val="minMax"/>
        </c:scaling>
        <c:axPos val="b"/>
        <c:numFmt formatCode="General" sourceLinked="1"/>
        <c:tickLblPos val="nextTo"/>
        <c:spPr>
          <a:noFill/>
          <a:ln w="6350" cap="flat" cmpd="sng" algn="ctr">
            <a:solidFill>
              <a:srgbClr val="BFBFBF"/>
            </a:solidFill>
            <a:round/>
          </a:ln>
          <a:effectLst/>
        </c:spPr>
        <c:txPr>
          <a:bodyPr rot="-60000000" vert="horz"/>
          <a:lstStyle/>
          <a:p>
            <a:pPr>
              <a:defRPr/>
            </a:pPr>
            <a:endParaRPr lang="es-ES"/>
          </a:p>
        </c:txPr>
        <c:crossAx val="255963136"/>
        <c:crossesAt val="0"/>
        <c:auto val="1"/>
        <c:lblAlgn val="ctr"/>
        <c:lblOffset val="100"/>
      </c:catAx>
      <c:valAx>
        <c:axId val="255963136"/>
        <c:scaling>
          <c:orientation val="minMax"/>
        </c:scaling>
        <c:delete val="1"/>
        <c:axPos val="l"/>
        <c:numFmt formatCode="0.0" sourceLinked="1"/>
        <c:majorTickMark val="none"/>
        <c:tickLblPos val="none"/>
        <c:crossAx val="255956864"/>
        <c:crossesAt val="1"/>
        <c:crossBetween val="between"/>
      </c:valAx>
      <c:spPr>
        <a:noFill/>
        <a:ln>
          <a:noFill/>
        </a:ln>
        <a:effectLst/>
      </c:spPr>
    </c:plotArea>
    <c:legend>
      <c:legendPos val="t"/>
      <c:layout>
        <c:manualLayout>
          <c:xMode val="edge"/>
          <c:yMode val="edge"/>
          <c:x val="0.31793963254593199"/>
          <c:y val="3.7037037037037195E-2"/>
          <c:w val="0.36967607174103484"/>
          <c:h val="9.3365777194517344E-2"/>
        </c:manualLayout>
      </c:layout>
      <c:spPr>
        <a:noFill/>
        <a:ln>
          <a:noFill/>
        </a:ln>
        <a:effectLst/>
      </c:spPr>
      <c:txPr>
        <a:bodyPr rot="0" vert="horz"/>
        <a:lstStyle/>
        <a:p>
          <a:pPr>
            <a:defRPr sz="900"/>
          </a:pPr>
          <a:endParaRPr lang="es-ES"/>
        </a:p>
      </c:txPr>
    </c:legend>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444" l="0.70000000000000162" r="0.70000000000000162" t="0.75000000000000444"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332019519519514E-2"/>
          <c:y val="0.15707182539682504"/>
          <c:w val="0.90816253753753551"/>
          <c:h val="0.46137063492063785"/>
        </c:manualLayout>
      </c:layout>
      <c:barChart>
        <c:barDir val="col"/>
        <c:grouping val="clustered"/>
        <c:ser>
          <c:idx val="2"/>
          <c:order val="2"/>
          <c:tx>
            <c:strRef>
              <c:f>'Ind F1A F1B'!$AM$5:$AM$6</c:f>
              <c:strCache>
                <c:ptCount val="1"/>
                <c:pt idx="0">
                  <c:v>2014 (*)</c:v>
                </c:pt>
              </c:strCache>
            </c:strRef>
          </c:tx>
          <c:spPr>
            <a:noFill/>
            <a:ln w="9525">
              <a:solidFill>
                <a:srgbClr val="254061"/>
              </a:solidFill>
            </a:ln>
            <a:effectLst/>
          </c:spPr>
          <c:dLbls>
            <c:dLbl>
              <c:idx val="4"/>
              <c:layout>
                <c:manualLayout>
                  <c:x val="-2.2765066485645621E-3"/>
                  <c:y val="8.6816266360508348E-3"/>
                </c:manualLayout>
              </c:layout>
              <c:dLblPos val="outEnd"/>
              <c:showVal val="1"/>
            </c:dLbl>
            <c:spPr>
              <a:noFill/>
              <a:ln>
                <a:noFill/>
              </a:ln>
              <a:effectLst/>
            </c:spPr>
            <c:txPr>
              <a:bodyPr rot="0" vert="horz"/>
              <a:lstStyle/>
              <a:p>
                <a:pPr>
                  <a:defRPr>
                    <a:solidFill>
                      <a:srgbClr val="254061"/>
                    </a:solidFill>
                  </a:defRPr>
                </a:pPr>
                <a:endParaRPr lang="es-ES"/>
              </a:p>
            </c:txPr>
            <c:dLblPos val="outEnd"/>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 F1A F1B'!$AJ$7:$AJ$20</c:f>
              <c:strCache>
                <c:ptCount val="14"/>
                <c:pt idx="0">
                  <c:v>Perú</c:v>
                </c:pt>
                <c:pt idx="1">
                  <c:v>Colombia</c:v>
                </c:pt>
                <c:pt idx="2">
                  <c:v>Chile</c:v>
                </c:pt>
                <c:pt idx="3">
                  <c:v>R. Dominicana</c:v>
                </c:pt>
                <c:pt idx="4">
                  <c:v>Portugal</c:v>
                </c:pt>
                <c:pt idx="5">
                  <c:v>México</c:v>
                </c:pt>
                <c:pt idx="6">
                  <c:v>España</c:v>
                </c:pt>
                <c:pt idx="7">
                  <c:v>Argentina</c:v>
                </c:pt>
                <c:pt idx="8">
                  <c:v>Cuba</c:v>
                </c:pt>
                <c:pt idx="9">
                  <c:v>El Salvador</c:v>
                </c:pt>
                <c:pt idx="10">
                  <c:v>Guatemala</c:v>
                </c:pt>
                <c:pt idx="11">
                  <c:v>Paraguay</c:v>
                </c:pt>
                <c:pt idx="13">
                  <c:v>Iberoamérica</c:v>
                </c:pt>
              </c:strCache>
            </c:strRef>
          </c:cat>
          <c:val>
            <c:numRef>
              <c:f>'Ind F1A F1B'!$AM$7:$AM$20</c:f>
              <c:numCache>
                <c:formatCode>0.0</c:formatCode>
                <c:ptCount val="14"/>
                <c:pt idx="0">
                  <c:v>2.9441073688847879</c:v>
                </c:pt>
                <c:pt idx="1">
                  <c:v>2.7682500622658002</c:v>
                </c:pt>
                <c:pt idx="2">
                  <c:v>2.6038018843631932</c:v>
                </c:pt>
                <c:pt idx="3">
                  <c:v>1.36</c:v>
                </c:pt>
                <c:pt idx="4">
                  <c:v>1.42</c:v>
                </c:pt>
                <c:pt idx="5">
                  <c:v>1.1749524049766438</c:v>
                </c:pt>
                <c:pt idx="6">
                  <c:v>0.9</c:v>
                </c:pt>
                <c:pt idx="7">
                  <c:v>0.6836486118920827</c:v>
                </c:pt>
                <c:pt idx="8">
                  <c:v>0.23</c:v>
                </c:pt>
                <c:pt idx="13">
                  <c:v>1.8468519534150707</c:v>
                </c:pt>
              </c:numCache>
            </c:numRef>
          </c:val>
        </c:ser>
        <c:gapWidth val="22"/>
        <c:overlap val="90"/>
        <c:axId val="254910848"/>
        <c:axId val="254912768"/>
      </c:barChart>
      <c:scatterChart>
        <c:scatterStyle val="lineMarker"/>
        <c:ser>
          <c:idx val="0"/>
          <c:order val="0"/>
          <c:tx>
            <c:strRef>
              <c:f>'Ind F1A F1B'!$AK$5:$AK$6</c:f>
              <c:strCache>
                <c:ptCount val="1"/>
                <c:pt idx="0">
                  <c:v>2008</c:v>
                </c:pt>
              </c:strCache>
            </c:strRef>
          </c:tx>
          <c:spPr>
            <a:ln w="25400" cap="rnd">
              <a:noFill/>
              <a:round/>
            </a:ln>
            <a:effectLst/>
          </c:spPr>
          <c:marker>
            <c:symbol val="dash"/>
            <c:size val="6"/>
            <c:spPr>
              <a:solidFill>
                <a:srgbClr val="FF0000"/>
              </a:solidFill>
              <a:ln w="3175">
                <a:solidFill>
                  <a:srgbClr val="FF0000"/>
                </a:solidFill>
              </a:ln>
              <a:effectLst/>
            </c:spPr>
          </c:marker>
          <c:dLbls>
            <c:dLbl>
              <c:idx val="4"/>
              <c:layout>
                <c:manualLayout>
                  <c:x val="-3.0846665088049837E-2"/>
                  <c:y val="-2.7618168388693656E-2"/>
                </c:manualLayout>
              </c:layout>
              <c:dLblPos val="r"/>
              <c:showVal val="1"/>
            </c:dLbl>
            <c:dLbl>
              <c:idx val="7"/>
              <c:layout>
                <c:manualLayout>
                  <c:x val="-3.126486115191595E-2"/>
                  <c:y val="2.8373880061619089E-2"/>
                </c:manualLayout>
              </c:layout>
              <c:dLblPos val="r"/>
              <c:showVal val="1"/>
              <c:extLst>
                <c:ext xmlns:c15="http://schemas.microsoft.com/office/drawing/2012/chart" uri="{CE6537A1-D6FC-4f65-9D91-7224C49458BB}">
                  <c15:layout/>
                </c:ext>
              </c:extLst>
            </c:dLbl>
            <c:dLbl>
              <c:idx val="8"/>
              <c:layout>
                <c:manualLayout>
                  <c:x val="-9.0271554977725179E-3"/>
                  <c:y val="-2.3509092978512211E-2"/>
                </c:manualLayout>
              </c:layout>
              <c:dLblPos val="r"/>
              <c:showVal val="1"/>
              <c:extLst>
                <c:ext xmlns:c15="http://schemas.microsoft.com/office/drawing/2012/chart" uri="{CE6537A1-D6FC-4f65-9D91-7224C49458BB}">
                  <c15:layout/>
                </c:ext>
              </c:extLst>
            </c:dLbl>
            <c:dLbl>
              <c:idx val="9"/>
              <c:layout>
                <c:manualLayout>
                  <c:x val="-3.0846665088049806E-2"/>
                  <c:y val="-1.8936541752642609E-2"/>
                </c:manualLayout>
              </c:layout>
              <c:dLblPos val="r"/>
              <c:showVal val="1"/>
            </c:dLbl>
            <c:dLbl>
              <c:idx val="10"/>
              <c:layout>
                <c:manualLayout>
                  <c:x val="-3.1867592592592697E-2"/>
                  <c:y val="3.3679513888888915E-2"/>
                </c:manualLayout>
              </c:layout>
              <c:dLblPos val="r"/>
              <c:showVal val="1"/>
              <c:extLst>
                <c:ext xmlns:c15="http://schemas.microsoft.com/office/drawing/2012/chart" uri="{CE6537A1-D6FC-4f65-9D91-7224C49458BB}">
                  <c15:layout/>
                </c:ext>
              </c:extLst>
            </c:dLbl>
            <c:spPr>
              <a:noFill/>
              <a:ln>
                <a:noFill/>
              </a:ln>
              <a:effectLst/>
            </c:spPr>
            <c:txPr>
              <a:bodyPr rot="0" vert="horz"/>
              <a:lstStyle/>
              <a:p>
                <a:pPr>
                  <a:defRPr sz="700">
                    <a:solidFill>
                      <a:srgbClr val="C00000"/>
                    </a:solidFill>
                  </a:defRPr>
                </a:pPr>
                <a:endParaRPr lang="es-ES"/>
              </a:p>
            </c:txPr>
            <c:dLblPos val="b"/>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'Ind F1A F1B'!$AJ$7:$AJ$20</c:f>
              <c:strCache>
                <c:ptCount val="14"/>
                <c:pt idx="0">
                  <c:v>Perú</c:v>
                </c:pt>
                <c:pt idx="1">
                  <c:v>Colombia</c:v>
                </c:pt>
                <c:pt idx="2">
                  <c:v>Chile</c:v>
                </c:pt>
                <c:pt idx="3">
                  <c:v>R. Dominicana</c:v>
                </c:pt>
                <c:pt idx="4">
                  <c:v>Portugal</c:v>
                </c:pt>
                <c:pt idx="5">
                  <c:v>México</c:v>
                </c:pt>
                <c:pt idx="6">
                  <c:v>España</c:v>
                </c:pt>
                <c:pt idx="7">
                  <c:v>Argentina</c:v>
                </c:pt>
                <c:pt idx="8">
                  <c:v>Cuba</c:v>
                </c:pt>
                <c:pt idx="9">
                  <c:v>El Salvador</c:v>
                </c:pt>
                <c:pt idx="10">
                  <c:v>Guatemala</c:v>
                </c:pt>
                <c:pt idx="11">
                  <c:v>Paraguay</c:v>
                </c:pt>
                <c:pt idx="13">
                  <c:v>Iberoamérica</c:v>
                </c:pt>
              </c:strCache>
            </c:strRef>
          </c:xVal>
          <c:yVal>
            <c:numRef>
              <c:f>'Ind F1A F1B'!$AK$7:$AK$20</c:f>
              <c:numCache>
                <c:formatCode>0.0</c:formatCode>
                <c:ptCount val="14"/>
                <c:pt idx="0">
                  <c:v>2.4</c:v>
                </c:pt>
                <c:pt idx="1">
                  <c:v>2.86369820697176</c:v>
                </c:pt>
                <c:pt idx="2">
                  <c:v>2.7199398183490904</c:v>
                </c:pt>
                <c:pt idx="4">
                  <c:v>0.49352000000000001</c:v>
                </c:pt>
                <c:pt idx="5">
                  <c:v>1.0943799999999999</c:v>
                </c:pt>
                <c:pt idx="6">
                  <c:v>0.66134000000000004</c:v>
                </c:pt>
                <c:pt idx="7">
                  <c:v>0.65179290125734457</c:v>
                </c:pt>
                <c:pt idx="8">
                  <c:v>0.13025999999999999</c:v>
                </c:pt>
                <c:pt idx="9">
                  <c:v>0.15190000000000001</c:v>
                </c:pt>
                <c:pt idx="10">
                  <c:v>2.4388399999999999</c:v>
                </c:pt>
                <c:pt idx="11">
                  <c:v>1.3</c:v>
                </c:pt>
                <c:pt idx="13">
                  <c:v>1.3550609933252906</c:v>
                </c:pt>
              </c:numCache>
            </c:numRef>
          </c:yVal>
        </c:ser>
        <c:ser>
          <c:idx val="1"/>
          <c:order val="1"/>
          <c:tx>
            <c:strRef>
              <c:f>'Ind F1A F1B'!$AL$5:$AL$6</c:f>
              <c:strCache>
                <c:ptCount val="1"/>
                <c:pt idx="0">
                  <c:v>2010</c:v>
                </c:pt>
              </c:strCache>
            </c:strRef>
          </c:tx>
          <c:spPr>
            <a:ln w="25400" cap="rnd">
              <a:noFill/>
              <a:round/>
            </a:ln>
            <a:effectLst/>
          </c:spPr>
          <c:marker>
            <c:symbol val="diamond"/>
            <c:size val="6"/>
            <c:spPr>
              <a:noFill/>
              <a:ln w="6350">
                <a:solidFill>
                  <a:srgbClr val="00B050"/>
                </a:solidFill>
              </a:ln>
              <a:effectLst/>
            </c:spPr>
          </c:marker>
          <c:xVal>
            <c:strRef>
              <c:f>'Ind F1A F1B'!$AJ$7:$AJ$20</c:f>
              <c:strCache>
                <c:ptCount val="14"/>
                <c:pt idx="0">
                  <c:v>Perú</c:v>
                </c:pt>
                <c:pt idx="1">
                  <c:v>Colombia</c:v>
                </c:pt>
                <c:pt idx="2">
                  <c:v>Chile</c:v>
                </c:pt>
                <c:pt idx="3">
                  <c:v>R. Dominicana</c:v>
                </c:pt>
                <c:pt idx="4">
                  <c:v>Portugal</c:v>
                </c:pt>
                <c:pt idx="5">
                  <c:v>México</c:v>
                </c:pt>
                <c:pt idx="6">
                  <c:v>España</c:v>
                </c:pt>
                <c:pt idx="7">
                  <c:v>Argentina</c:v>
                </c:pt>
                <c:pt idx="8">
                  <c:v>Cuba</c:v>
                </c:pt>
                <c:pt idx="9">
                  <c:v>El Salvador</c:v>
                </c:pt>
                <c:pt idx="10">
                  <c:v>Guatemala</c:v>
                </c:pt>
                <c:pt idx="11">
                  <c:v>Paraguay</c:v>
                </c:pt>
                <c:pt idx="13">
                  <c:v>Iberoamérica</c:v>
                </c:pt>
              </c:strCache>
            </c:strRef>
          </c:xVal>
          <c:yVal>
            <c:numRef>
              <c:f>'Ind F1A F1B'!$AL$7:$AL$20</c:f>
              <c:numCache>
                <c:formatCode>0.0</c:formatCode>
                <c:ptCount val="14"/>
                <c:pt idx="0">
                  <c:v>2.8</c:v>
                </c:pt>
                <c:pt idx="1">
                  <c:v>2.8878773409758298</c:v>
                </c:pt>
                <c:pt idx="2">
                  <c:v>2.8111904104545413</c:v>
                </c:pt>
                <c:pt idx="4">
                  <c:v>0.42699999999999999</c:v>
                </c:pt>
                <c:pt idx="5">
                  <c:v>1.1943999999999999</c:v>
                </c:pt>
                <c:pt idx="6">
                  <c:v>0.8175</c:v>
                </c:pt>
                <c:pt idx="7">
                  <c:v>0.81907956702896423</c:v>
                </c:pt>
                <c:pt idx="8">
                  <c:v>0.11575000000000001</c:v>
                </c:pt>
                <c:pt idx="9">
                  <c:v>1.14703</c:v>
                </c:pt>
                <c:pt idx="11">
                  <c:v>1.2</c:v>
                </c:pt>
                <c:pt idx="13">
                  <c:v>1.4219827318459335</c:v>
                </c:pt>
              </c:numCache>
            </c:numRef>
          </c:yVal>
        </c:ser>
        <c:axId val="254910848"/>
        <c:axId val="254912768"/>
      </c:scatterChart>
      <c:catAx>
        <c:axId val="254910848"/>
        <c:scaling>
          <c:orientation val="minMax"/>
        </c:scaling>
        <c:axPos val="b"/>
        <c:numFmt formatCode="General" sourceLinked="1"/>
        <c:tickLblPos val="nextTo"/>
        <c:spPr>
          <a:noFill/>
          <a:ln w="6350" cap="flat" cmpd="sng" algn="ctr">
            <a:solidFill>
              <a:srgbClr val="BFBFBF"/>
            </a:solidFill>
            <a:round/>
          </a:ln>
          <a:effectLst/>
        </c:spPr>
        <c:txPr>
          <a:bodyPr rot="-60000000" vert="horz"/>
          <a:lstStyle/>
          <a:p>
            <a:pPr>
              <a:defRPr/>
            </a:pPr>
            <a:endParaRPr lang="es-ES"/>
          </a:p>
        </c:txPr>
        <c:crossAx val="254912768"/>
        <c:crossesAt val="0"/>
        <c:auto val="1"/>
        <c:lblAlgn val="ctr"/>
        <c:lblOffset val="100"/>
      </c:catAx>
      <c:valAx>
        <c:axId val="254912768"/>
        <c:scaling>
          <c:orientation val="minMax"/>
        </c:scaling>
        <c:delete val="1"/>
        <c:axPos val="l"/>
        <c:majorGridlines>
          <c:spPr>
            <a:ln w="6350" cap="flat" cmpd="sng" algn="ctr">
              <a:solidFill>
                <a:srgbClr val="BFBFBF"/>
              </a:solidFill>
              <a:prstDash val="sysDot"/>
              <a:round/>
            </a:ln>
            <a:effectLst/>
          </c:spPr>
        </c:majorGridlines>
        <c:numFmt formatCode="0.0" sourceLinked="1"/>
        <c:majorTickMark val="none"/>
        <c:tickLblPos val="none"/>
        <c:crossAx val="254910848"/>
        <c:crossesAt val="1"/>
        <c:crossBetween val="between"/>
      </c:valAx>
      <c:spPr>
        <a:noFill/>
        <a:ln>
          <a:noFill/>
        </a:ln>
        <a:effectLst/>
      </c:spPr>
    </c:plotArea>
    <c:legend>
      <c:legendPos val="t"/>
      <c:layout>
        <c:manualLayout>
          <c:xMode val="edge"/>
          <c:yMode val="edge"/>
          <c:x val="0.29881833333333596"/>
          <c:y val="2.6458333333333309E-2"/>
          <c:w val="0.33651129629629872"/>
          <c:h val="7.2908333333333533E-2"/>
        </c:manualLayout>
      </c:layout>
      <c:spPr>
        <a:noFill/>
        <a:ln>
          <a:noFill/>
        </a:ln>
        <a:effectLst/>
      </c:spPr>
      <c:txPr>
        <a:bodyPr rot="0" vert="horz"/>
        <a:lstStyle/>
        <a:p>
          <a:pPr>
            <a:defRPr sz="900"/>
          </a:pPr>
          <a:endParaRPr lang="es-ES"/>
        </a:p>
      </c:txPr>
    </c:legend>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444" l="0.70000000000000162" r="0.70000000000000162" t="0.75000000000000444"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332019519519514E-2"/>
          <c:y val="0.13691319444444669"/>
          <c:w val="0.90816253753753551"/>
          <c:h val="0.56216423611111543"/>
        </c:manualLayout>
      </c:layout>
      <c:barChart>
        <c:barDir val="col"/>
        <c:grouping val="clustered"/>
        <c:ser>
          <c:idx val="2"/>
          <c:order val="2"/>
          <c:tx>
            <c:strRef>
              <c:f>'Ind F2'!$J$5:$J$6</c:f>
              <c:strCache>
                <c:ptCount val="1"/>
                <c:pt idx="0">
                  <c:v>2014 (*)</c:v>
                </c:pt>
              </c:strCache>
            </c:strRef>
          </c:tx>
          <c:spPr>
            <a:noFill/>
            <a:ln w="9525">
              <a:solidFill>
                <a:srgbClr val="254061"/>
              </a:solidFill>
            </a:ln>
            <a:effectLst/>
          </c:spPr>
          <c:dLbls>
            <c:spPr>
              <a:noFill/>
              <a:ln>
                <a:noFill/>
              </a:ln>
              <a:effectLst/>
            </c:spPr>
            <c:txPr>
              <a:bodyPr rot="0" vert="horz"/>
              <a:lstStyle/>
              <a:p>
                <a:pPr>
                  <a:defRPr>
                    <a:solidFill>
                      <a:srgbClr val="254061"/>
                    </a:solidFill>
                  </a:defRPr>
                </a:pPr>
                <a:endParaRPr lang="es-ES"/>
              </a:p>
            </c:txPr>
            <c:dLblPos val="inBase"/>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 F2'!$G$7:$G$27</c:f>
              <c:strCache>
                <c:ptCount val="20"/>
                <c:pt idx="0">
                  <c:v>Costa Rica</c:v>
                </c:pt>
                <c:pt idx="1">
                  <c:v>Nicaragua</c:v>
                </c:pt>
                <c:pt idx="2">
                  <c:v>Guatemala</c:v>
                </c:pt>
                <c:pt idx="3">
                  <c:v>Colombia</c:v>
                </c:pt>
                <c:pt idx="4">
                  <c:v>México</c:v>
                </c:pt>
                <c:pt idx="5">
                  <c:v>Paraguay</c:v>
                </c:pt>
                <c:pt idx="6">
                  <c:v>Chile</c:v>
                </c:pt>
                <c:pt idx="7">
                  <c:v>Brasil</c:v>
                </c:pt>
                <c:pt idx="8">
                  <c:v>El Salvador</c:v>
                </c:pt>
                <c:pt idx="9">
                  <c:v>R. Dominicana</c:v>
                </c:pt>
                <c:pt idx="10">
                  <c:v>Cuba</c:v>
                </c:pt>
                <c:pt idx="11">
                  <c:v>Argentina</c:v>
                </c:pt>
                <c:pt idx="12">
                  <c:v>Perú</c:v>
                </c:pt>
                <c:pt idx="13">
                  <c:v>Panamá</c:v>
                </c:pt>
                <c:pt idx="14">
                  <c:v>Portugal</c:v>
                </c:pt>
                <c:pt idx="15">
                  <c:v>Bolivia</c:v>
                </c:pt>
                <c:pt idx="16">
                  <c:v>España</c:v>
                </c:pt>
                <c:pt idx="17">
                  <c:v>Ecuador</c:v>
                </c:pt>
                <c:pt idx="19">
                  <c:v>Iberoamérica</c:v>
                </c:pt>
              </c:strCache>
            </c:strRef>
          </c:cat>
          <c:val>
            <c:numRef>
              <c:f>'Ind F2'!$J$7:$J$27</c:f>
              <c:numCache>
                <c:formatCode>0.0</c:formatCode>
                <c:ptCount val="20"/>
                <c:pt idx="0">
                  <c:v>30.054908110709398</c:v>
                </c:pt>
                <c:pt idx="1">
                  <c:v>25</c:v>
                </c:pt>
                <c:pt idx="2">
                  <c:v>22.8</c:v>
                </c:pt>
                <c:pt idx="3">
                  <c:v>22.063442011156699</c:v>
                </c:pt>
                <c:pt idx="4">
                  <c:v>20.475461400991289</c:v>
                </c:pt>
                <c:pt idx="5">
                  <c:v>19.875413662958021</c:v>
                </c:pt>
                <c:pt idx="6">
                  <c:v>19.649482495573682</c:v>
                </c:pt>
                <c:pt idx="7">
                  <c:v>19.348434922055464</c:v>
                </c:pt>
                <c:pt idx="8">
                  <c:v>18.97</c:v>
                </c:pt>
                <c:pt idx="9">
                  <c:v>17.8</c:v>
                </c:pt>
                <c:pt idx="10">
                  <c:v>16.7</c:v>
                </c:pt>
                <c:pt idx="11">
                  <c:v>15.06353</c:v>
                </c:pt>
                <c:pt idx="12">
                  <c:v>14.025524807801318</c:v>
                </c:pt>
                <c:pt idx="13">
                  <c:v>12.92756</c:v>
                </c:pt>
                <c:pt idx="14">
                  <c:v>10.3</c:v>
                </c:pt>
                <c:pt idx="15" formatCode="General">
                  <c:v>9.6</c:v>
                </c:pt>
                <c:pt idx="16">
                  <c:v>9.4</c:v>
                </c:pt>
                <c:pt idx="17">
                  <c:v>9.3000000000000007</c:v>
                </c:pt>
                <c:pt idx="19">
                  <c:v>18.512512877788144</c:v>
                </c:pt>
              </c:numCache>
            </c:numRef>
          </c:val>
        </c:ser>
        <c:gapWidth val="22"/>
        <c:overlap val="90"/>
        <c:axId val="256201088"/>
        <c:axId val="256203008"/>
      </c:barChart>
      <c:scatterChart>
        <c:scatterStyle val="lineMarker"/>
        <c:ser>
          <c:idx val="0"/>
          <c:order val="0"/>
          <c:tx>
            <c:strRef>
              <c:f>'Ind F2'!$H$5:$H$6</c:f>
              <c:strCache>
                <c:ptCount val="1"/>
                <c:pt idx="0">
                  <c:v>2005 (*)</c:v>
                </c:pt>
              </c:strCache>
            </c:strRef>
          </c:tx>
          <c:spPr>
            <a:ln w="25400" cap="rnd">
              <a:noFill/>
              <a:round/>
            </a:ln>
            <a:effectLst/>
          </c:spPr>
          <c:marker>
            <c:symbol val="dash"/>
            <c:size val="6"/>
            <c:spPr>
              <a:solidFill>
                <a:srgbClr val="FF0000"/>
              </a:solidFill>
              <a:ln w="3175">
                <a:solidFill>
                  <a:srgbClr val="FF0000"/>
                </a:solidFill>
              </a:ln>
              <a:effectLst/>
            </c:spPr>
          </c:marker>
          <c:dPt>
            <c:idx val="1"/>
            <c:marker>
              <c:symbol val="none"/>
            </c:marker>
          </c:dPt>
          <c:dPt>
            <c:idx val="2"/>
            <c:marker>
              <c:symbol val="none"/>
            </c:marker>
          </c:dPt>
          <c:dPt>
            <c:idx val="5"/>
            <c:marker>
              <c:symbol val="none"/>
            </c:marker>
          </c:dPt>
          <c:dPt>
            <c:idx val="10"/>
            <c:marker>
              <c:symbol val="none"/>
            </c:marker>
          </c:dPt>
          <c:dLbls>
            <c:dLbl>
              <c:idx val="0"/>
              <c:layout>
                <c:manualLayout>
                  <c:x val="-3.8288148148148148E-2"/>
                  <c:y val="-3.1871180555555656E-2"/>
                </c:manualLayout>
              </c:layout>
              <c:dLblPos val="r"/>
              <c:showVal val="1"/>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4"/>
              <c:layout>
                <c:manualLayout>
                  <c:x val="-3.8288148148148148E-2"/>
                  <c:y val="-2.7461458333333334E-2"/>
                </c:manualLayout>
              </c:layout>
              <c:dLblPos val="r"/>
              <c:showVal val="1"/>
            </c:dLbl>
            <c:dLbl>
              <c:idx val="5"/>
              <c:delete val="1"/>
              <c:extLst>
                <c:ext xmlns:c15="http://schemas.microsoft.com/office/drawing/2012/chart" uri="{CE6537A1-D6FC-4f65-9D91-7224C49458BB}"/>
              </c:extLst>
            </c:dLbl>
            <c:dLbl>
              <c:idx val="6"/>
              <c:layout>
                <c:manualLayout>
                  <c:x val="-3.8288148148148148E-2"/>
                  <c:y val="2.9864930555555603E-2"/>
                </c:manualLayout>
              </c:layout>
              <c:dLblPos val="r"/>
              <c:showVal val="1"/>
            </c:dLbl>
            <c:dLbl>
              <c:idx val="7"/>
              <c:layout>
                <c:manualLayout>
                  <c:x val="-3.5936296296296341E-2"/>
                  <c:y val="2.9864930555555603E-2"/>
                </c:manualLayout>
              </c:layout>
              <c:dLblPos val="r"/>
              <c:showVal val="1"/>
            </c:dLbl>
            <c:dLbl>
              <c:idx val="8"/>
              <c:layout>
                <c:manualLayout>
                  <c:x val="-3.8288148148148148E-2"/>
                  <c:y val="3.4274652777777845E-2"/>
                </c:manualLayout>
              </c:layout>
              <c:dLblPos val="r"/>
              <c:showVal val="1"/>
            </c:dLbl>
            <c:dLbl>
              <c:idx val="9"/>
              <c:layout>
                <c:manualLayout>
                  <c:x val="-3.8288148148148148E-2"/>
                  <c:y val="-2.7461458333333334E-2"/>
                </c:manualLayout>
              </c:layout>
              <c:dLblPos val="r"/>
              <c:showVal val="1"/>
            </c:dLbl>
            <c:dLbl>
              <c:idx val="10"/>
              <c:delete val="1"/>
            </c:dLbl>
            <c:dLbl>
              <c:idx val="11"/>
              <c:layout>
                <c:manualLayout>
                  <c:x val="-3.59362962962963E-2"/>
                  <c:y val="2.9864930555555603E-2"/>
                </c:manualLayout>
              </c:layout>
              <c:dLblPos val="r"/>
              <c:showVal val="1"/>
            </c:dLbl>
            <c:dLbl>
              <c:idx val="13"/>
              <c:layout>
                <c:manualLayout>
                  <c:x val="-4.0639999999999996E-2"/>
                  <c:y val="-3.1871180555555656E-2"/>
                </c:manualLayout>
              </c:layout>
              <c:dLblPos val="r"/>
              <c:showVal val="1"/>
            </c:dLbl>
            <c:dLbl>
              <c:idx val="14"/>
              <c:layout>
                <c:manualLayout>
                  <c:x val="-3.8288148148148064E-2"/>
                  <c:y val="-2.7461458333333334E-2"/>
                </c:manualLayout>
              </c:layout>
              <c:dLblPos val="r"/>
              <c:showVal val="1"/>
            </c:dLbl>
            <c:dLbl>
              <c:idx val="15"/>
              <c:layout>
                <c:manualLayout>
                  <c:x val="-3.59362962962963E-2"/>
                  <c:y val="-1.8642013888888902E-2"/>
                </c:manualLayout>
              </c:layout>
              <c:dLblPos val="r"/>
              <c:showVal val="1"/>
            </c:dLbl>
            <c:dLbl>
              <c:idx val="17"/>
              <c:layout>
                <c:manualLayout>
                  <c:x val="-3.59362962962963E-2"/>
                  <c:y val="-2.7461458333333334E-2"/>
                </c:manualLayout>
              </c:layout>
              <c:dLblPos val="r"/>
              <c:showVal val="1"/>
            </c:dLbl>
            <c:dLbl>
              <c:idx val="18"/>
              <c:layout>
                <c:manualLayout>
                  <c:x val="-3.8288148148148148E-2"/>
                  <c:y val="-2.7461458333333334E-2"/>
                </c:manualLayout>
              </c:layout>
              <c:dLblPos val="r"/>
              <c:showVal val="1"/>
            </c:dLbl>
            <c:dLbl>
              <c:idx val="19"/>
              <c:layout>
                <c:manualLayout>
                  <c:x val="-3.7376733712214782E-2"/>
                  <c:y val="2.5215035123779376E-2"/>
                </c:manualLayout>
              </c:layout>
              <c:dLblPos val="r"/>
              <c:showVal val="1"/>
            </c:dLbl>
            <c:dLbl>
              <c:idx val="20"/>
              <c:layout>
                <c:manualLayout>
                  <c:x val="-3.1599444444444444E-2"/>
                  <c:y val="2.9864930555555603E-2"/>
                </c:manualLayout>
              </c:layout>
              <c:dLblPos val="r"/>
              <c:showVal val="1"/>
            </c:dLbl>
            <c:spPr>
              <a:noFill/>
              <a:ln>
                <a:noFill/>
              </a:ln>
              <a:effectLst/>
            </c:spPr>
            <c:txPr>
              <a:bodyPr rot="0" vert="horz"/>
              <a:lstStyle/>
              <a:p>
                <a:pPr>
                  <a:defRPr>
                    <a:solidFill>
                      <a:srgbClr val="C00000"/>
                    </a:solidFill>
                  </a:defRPr>
                </a:pPr>
                <a:endParaRPr lang="es-ES"/>
              </a:p>
            </c:txPr>
            <c:dLblPos val="t"/>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'Ind F2'!$G$7:$G$27</c:f>
              <c:strCache>
                <c:ptCount val="20"/>
                <c:pt idx="0">
                  <c:v>Costa Rica</c:v>
                </c:pt>
                <c:pt idx="1">
                  <c:v>Nicaragua</c:v>
                </c:pt>
                <c:pt idx="2">
                  <c:v>Guatemala</c:v>
                </c:pt>
                <c:pt idx="3">
                  <c:v>Colombia</c:v>
                </c:pt>
                <c:pt idx="4">
                  <c:v>México</c:v>
                </c:pt>
                <c:pt idx="5">
                  <c:v>Paraguay</c:v>
                </c:pt>
                <c:pt idx="6">
                  <c:v>Chile</c:v>
                </c:pt>
                <c:pt idx="7">
                  <c:v>Brasil</c:v>
                </c:pt>
                <c:pt idx="8">
                  <c:v>El Salvador</c:v>
                </c:pt>
                <c:pt idx="9">
                  <c:v>R. Dominicana</c:v>
                </c:pt>
                <c:pt idx="10">
                  <c:v>Cuba</c:v>
                </c:pt>
                <c:pt idx="11">
                  <c:v>Argentina</c:v>
                </c:pt>
                <c:pt idx="12">
                  <c:v>Perú</c:v>
                </c:pt>
                <c:pt idx="13">
                  <c:v>Panamá</c:v>
                </c:pt>
                <c:pt idx="14">
                  <c:v>Portugal</c:v>
                </c:pt>
                <c:pt idx="15">
                  <c:v>Bolivia</c:v>
                </c:pt>
                <c:pt idx="16">
                  <c:v>España</c:v>
                </c:pt>
                <c:pt idx="17">
                  <c:v>Ecuador</c:v>
                </c:pt>
                <c:pt idx="19">
                  <c:v>Iberoamérica</c:v>
                </c:pt>
              </c:strCache>
            </c:strRef>
          </c:xVal>
          <c:yVal>
            <c:numRef>
              <c:f>'Ind F2'!$H$7:$H$27</c:f>
              <c:numCache>
                <c:formatCode>0.0</c:formatCode>
                <c:ptCount val="20"/>
                <c:pt idx="0">
                  <c:v>21.156470393247666</c:v>
                </c:pt>
                <c:pt idx="1">
                  <c:v>0</c:v>
                </c:pt>
                <c:pt idx="2">
                  <c:v>0</c:v>
                </c:pt>
                <c:pt idx="3">
                  <c:v>23.053325926875999</c:v>
                </c:pt>
                <c:pt idx="4">
                  <c:v>22.671610000000001</c:v>
                </c:pt>
                <c:pt idx="5">
                  <c:v>0</c:v>
                </c:pt>
                <c:pt idx="6">
                  <c:v>16.158537434044302</c:v>
                </c:pt>
                <c:pt idx="7">
                  <c:v>11.96349</c:v>
                </c:pt>
                <c:pt idx="8">
                  <c:v>16.91</c:v>
                </c:pt>
                <c:pt idx="9">
                  <c:v>10.76117</c:v>
                </c:pt>
                <c:pt idx="10">
                  <c:v>0</c:v>
                </c:pt>
                <c:pt idx="11">
                  <c:v>11.86164</c:v>
                </c:pt>
                <c:pt idx="12">
                  <c:v>14.27852</c:v>
                </c:pt>
                <c:pt idx="13">
                  <c:v>14.56827</c:v>
                </c:pt>
                <c:pt idx="14">
                  <c:v>11.1999</c:v>
                </c:pt>
                <c:pt idx="16">
                  <c:v>10.99643</c:v>
                </c:pt>
                <c:pt idx="17">
                  <c:v>11.9525939403128</c:v>
                </c:pt>
                <c:pt idx="19">
                  <c:v>15.19476597649852</c:v>
                </c:pt>
              </c:numCache>
            </c:numRef>
          </c:yVal>
        </c:ser>
        <c:ser>
          <c:idx val="1"/>
          <c:order val="1"/>
          <c:tx>
            <c:strRef>
              <c:f>'Ind F2'!$I$5:$I$6</c:f>
              <c:strCache>
                <c:ptCount val="1"/>
                <c:pt idx="0">
                  <c:v>2008</c:v>
                </c:pt>
              </c:strCache>
            </c:strRef>
          </c:tx>
          <c:spPr>
            <a:ln w="25400" cap="rnd">
              <a:noFill/>
              <a:round/>
            </a:ln>
            <a:effectLst/>
          </c:spPr>
          <c:marker>
            <c:symbol val="diamond"/>
            <c:size val="6"/>
            <c:spPr>
              <a:noFill/>
              <a:ln w="6350">
                <a:solidFill>
                  <a:srgbClr val="00B050"/>
                </a:solidFill>
              </a:ln>
              <a:effectLst/>
            </c:spPr>
          </c:marker>
          <c:xVal>
            <c:strRef>
              <c:f>'Ind F2'!$G$7:$G$27</c:f>
              <c:strCache>
                <c:ptCount val="20"/>
                <c:pt idx="0">
                  <c:v>Costa Rica</c:v>
                </c:pt>
                <c:pt idx="1">
                  <c:v>Nicaragua</c:v>
                </c:pt>
                <c:pt idx="2">
                  <c:v>Guatemala</c:v>
                </c:pt>
                <c:pt idx="3">
                  <c:v>Colombia</c:v>
                </c:pt>
                <c:pt idx="4">
                  <c:v>México</c:v>
                </c:pt>
                <c:pt idx="5">
                  <c:v>Paraguay</c:v>
                </c:pt>
                <c:pt idx="6">
                  <c:v>Chile</c:v>
                </c:pt>
                <c:pt idx="7">
                  <c:v>Brasil</c:v>
                </c:pt>
                <c:pt idx="8">
                  <c:v>El Salvador</c:v>
                </c:pt>
                <c:pt idx="9">
                  <c:v>R. Dominicana</c:v>
                </c:pt>
                <c:pt idx="10">
                  <c:v>Cuba</c:v>
                </c:pt>
                <c:pt idx="11">
                  <c:v>Argentina</c:v>
                </c:pt>
                <c:pt idx="12">
                  <c:v>Perú</c:v>
                </c:pt>
                <c:pt idx="13">
                  <c:v>Panamá</c:v>
                </c:pt>
                <c:pt idx="14">
                  <c:v>Portugal</c:v>
                </c:pt>
                <c:pt idx="15">
                  <c:v>Bolivia</c:v>
                </c:pt>
                <c:pt idx="16">
                  <c:v>España</c:v>
                </c:pt>
                <c:pt idx="17">
                  <c:v>Ecuador</c:v>
                </c:pt>
                <c:pt idx="19">
                  <c:v>Iberoamérica</c:v>
                </c:pt>
              </c:strCache>
            </c:strRef>
          </c:xVal>
          <c:yVal>
            <c:numRef>
              <c:f>'Ind F2'!$I$7:$I$27</c:f>
              <c:numCache>
                <c:formatCode>0.0</c:formatCode>
                <c:ptCount val="20"/>
                <c:pt idx="0">
                  <c:v>25.423292611917464</c:v>
                </c:pt>
                <c:pt idx="1">
                  <c:v>25</c:v>
                </c:pt>
                <c:pt idx="2">
                  <c:v>23.3</c:v>
                </c:pt>
                <c:pt idx="3">
                  <c:v>24.7223667243377</c:v>
                </c:pt>
                <c:pt idx="4">
                  <c:v>21.2</c:v>
                </c:pt>
                <c:pt idx="5">
                  <c:v>19.3</c:v>
                </c:pt>
                <c:pt idx="6">
                  <c:v>17.370772443323499</c:v>
                </c:pt>
                <c:pt idx="7">
                  <c:v>14.139950000000001</c:v>
                </c:pt>
                <c:pt idx="8">
                  <c:v>19.03</c:v>
                </c:pt>
                <c:pt idx="9">
                  <c:v>9.09</c:v>
                </c:pt>
                <c:pt idx="10">
                  <c:v>18.5</c:v>
                </c:pt>
                <c:pt idx="11">
                  <c:v>14.1</c:v>
                </c:pt>
                <c:pt idx="12">
                  <c:v>14.3</c:v>
                </c:pt>
                <c:pt idx="13">
                  <c:v>14.88983</c:v>
                </c:pt>
                <c:pt idx="14">
                  <c:v>11.2</c:v>
                </c:pt>
                <c:pt idx="15">
                  <c:v>10.9</c:v>
                </c:pt>
                <c:pt idx="16">
                  <c:v>11.2</c:v>
                </c:pt>
                <c:pt idx="17">
                  <c:v>16.91</c:v>
                </c:pt>
                <c:pt idx="19">
                  <c:v>17.199721088978933</c:v>
                </c:pt>
              </c:numCache>
            </c:numRef>
          </c:yVal>
        </c:ser>
        <c:axId val="256201088"/>
        <c:axId val="256203008"/>
      </c:scatterChart>
      <c:catAx>
        <c:axId val="256201088"/>
        <c:scaling>
          <c:orientation val="minMax"/>
        </c:scaling>
        <c:axPos val="b"/>
        <c:numFmt formatCode="General" sourceLinked="1"/>
        <c:tickLblPos val="nextTo"/>
        <c:spPr>
          <a:noFill/>
          <a:ln w="6350" cap="flat" cmpd="sng" algn="ctr">
            <a:solidFill>
              <a:srgbClr val="BFBFBF"/>
            </a:solidFill>
            <a:round/>
          </a:ln>
          <a:effectLst/>
        </c:spPr>
        <c:txPr>
          <a:bodyPr rot="-60000000" vert="horz"/>
          <a:lstStyle/>
          <a:p>
            <a:pPr>
              <a:defRPr/>
            </a:pPr>
            <a:endParaRPr lang="es-ES"/>
          </a:p>
        </c:txPr>
        <c:crossAx val="256203008"/>
        <c:crossesAt val="0"/>
        <c:auto val="1"/>
        <c:lblAlgn val="ctr"/>
        <c:lblOffset val="100"/>
      </c:catAx>
      <c:valAx>
        <c:axId val="256203008"/>
        <c:scaling>
          <c:orientation val="minMax"/>
        </c:scaling>
        <c:delete val="1"/>
        <c:axPos val="l"/>
        <c:numFmt formatCode="0.0" sourceLinked="1"/>
        <c:majorTickMark val="none"/>
        <c:tickLblPos val="none"/>
        <c:crossAx val="256201088"/>
        <c:crossesAt val="1"/>
        <c:crossBetween val="between"/>
      </c:valAx>
      <c:spPr>
        <a:noFill/>
        <a:ln>
          <a:noFill/>
        </a:ln>
        <a:effectLst/>
      </c:spPr>
    </c:plotArea>
    <c:legend>
      <c:legendPos val="t"/>
      <c:spPr>
        <a:noFill/>
        <a:ln>
          <a:noFill/>
        </a:ln>
        <a:effectLst/>
      </c:spPr>
      <c:txPr>
        <a:bodyPr rot="0" vert="horz"/>
        <a:lstStyle/>
        <a:p>
          <a:pPr>
            <a:defRPr sz="900"/>
          </a:pPr>
          <a:endParaRPr lang="es-ES"/>
        </a:p>
      </c:txPr>
    </c:legend>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444" l="0.70000000000000162" r="0.70000000000000162" t="0.750000000000004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5.0998888888888892E-2"/>
          <c:y val="0.10792469135802472"/>
          <c:w val="0.92313074074073642"/>
          <c:h val="0.56715173611111591"/>
        </c:manualLayout>
      </c:layout>
      <c:barChart>
        <c:barDir val="col"/>
        <c:grouping val="clustered"/>
        <c:ser>
          <c:idx val="2"/>
          <c:order val="2"/>
          <c:tx>
            <c:strRef>
              <c:f>'C5 IDH'!$I$4</c:f>
              <c:strCache>
                <c:ptCount val="1"/>
                <c:pt idx="0">
                  <c:v>2014</c:v>
                </c:pt>
              </c:strCache>
            </c:strRef>
          </c:tx>
          <c:spPr>
            <a:noFill/>
            <a:ln w="9525">
              <a:solidFill>
                <a:srgbClr val="254061"/>
              </a:solidFill>
            </a:ln>
          </c:spPr>
          <c:dLbls>
            <c:dLbl>
              <c:idx val="0"/>
              <c:layout>
                <c:manualLayout>
                  <c:x val="0"/>
                  <c:y val="-1.1759259259259261E-2"/>
                </c:manualLayout>
              </c:layout>
              <c:showVal val="1"/>
            </c:dLbl>
            <c:dLbl>
              <c:idx val="6"/>
              <c:layout>
                <c:manualLayout>
                  <c:x val="0"/>
                  <c:y val="-1.5679012345679012E-2"/>
                </c:manualLayout>
              </c:layout>
              <c:showVal val="1"/>
            </c:dLbl>
            <c:dLbl>
              <c:idx val="9"/>
              <c:layout>
                <c:manualLayout>
                  <c:x val="2.3518518518518519E-3"/>
                  <c:y val="-3.9197530864197531E-3"/>
                </c:manualLayout>
              </c:layout>
              <c:showVal val="1"/>
            </c:dLbl>
            <c:dLbl>
              <c:idx val="16"/>
              <c:layout>
                <c:manualLayout>
                  <c:x val="2.3518518518519452E-3"/>
                  <c:y val="-2.3518518518518518E-2"/>
                </c:manualLayout>
              </c:layout>
              <c:showVal val="1"/>
            </c:dLbl>
            <c:dLbl>
              <c:idx val="17"/>
              <c:layout>
                <c:manualLayout>
                  <c:x val="0"/>
                  <c:y val="-1.1759259259259261E-2"/>
                </c:manualLayout>
              </c:layout>
              <c:spPr>
                <a:noFill/>
                <a:ln>
                  <a:noFill/>
                </a:ln>
                <a:effectLst/>
              </c:spPr>
              <c:txPr>
                <a:bodyPr rot="-5400000" vert="horz"/>
                <a:lstStyle/>
                <a:p>
                  <a:pPr>
                    <a:defRPr sz="800"/>
                  </a:pPr>
                  <a:endParaRPr lang="es-ES"/>
                </a:p>
              </c:txPr>
              <c:showVal val="1"/>
            </c:dLbl>
            <c:dLbl>
              <c:idx val="22"/>
              <c:spPr>
                <a:noFill/>
                <a:ln>
                  <a:noFill/>
                </a:ln>
                <a:effectLst/>
              </c:spPr>
              <c:txPr>
                <a:bodyPr rot="-5400000" vert="horz"/>
                <a:lstStyle/>
                <a:p>
                  <a:pPr>
                    <a:defRPr>
                      <a:solidFill>
                        <a:srgbClr val="254061"/>
                      </a:solidFill>
                    </a:defRPr>
                  </a:pPr>
                  <a:endParaRPr lang="es-ES"/>
                </a:p>
              </c:txPr>
            </c:dLbl>
            <c:spPr>
              <a:noFill/>
              <a:ln>
                <a:noFill/>
              </a:ln>
              <a:effectLst/>
            </c:spPr>
            <c:txPr>
              <a:bodyPr rot="-5400000" vert="horz"/>
              <a:lstStyle/>
              <a:p>
                <a:pPr>
                  <a:defRPr/>
                </a:pPr>
                <a:endParaRPr lang="es-ES"/>
              </a:p>
            </c:txPr>
            <c:showVal val="1"/>
            <c:extLst>
              <c:ext xmlns:c15="http://schemas.microsoft.com/office/drawing/2012/chart" uri="{CE6537A1-D6FC-4f65-9D91-7224C49458BB}">
                <c15:layout/>
                <c15:showLeaderLines val="1"/>
              </c:ext>
            </c:extLst>
          </c:dLbls>
          <c:cat>
            <c:strRef>
              <c:f>'C5 IDH'!$F$6:$F$28</c:f>
              <c:strCache>
                <c:ptCount val="23"/>
                <c:pt idx="0">
                  <c:v>España </c:v>
                </c:pt>
                <c:pt idx="1">
                  <c:v>Argentina </c:v>
                </c:pt>
                <c:pt idx="2">
                  <c:v>Chile </c:v>
                </c:pt>
                <c:pt idx="3">
                  <c:v>Portugal </c:v>
                </c:pt>
                <c:pt idx="4">
                  <c:v>Uruguay </c:v>
                </c:pt>
                <c:pt idx="5">
                  <c:v>Panamá </c:v>
                </c:pt>
                <c:pt idx="6">
                  <c:v>Cuba </c:v>
                </c:pt>
                <c:pt idx="7">
                  <c:v>Costa Rica </c:v>
                </c:pt>
                <c:pt idx="8">
                  <c:v>Venezuela </c:v>
                </c:pt>
                <c:pt idx="9">
                  <c:v>México </c:v>
                </c:pt>
                <c:pt idx="10">
                  <c:v>Brasil </c:v>
                </c:pt>
                <c:pt idx="11">
                  <c:v>Perú </c:v>
                </c:pt>
                <c:pt idx="12">
                  <c:v>Ecuador </c:v>
                </c:pt>
                <c:pt idx="13">
                  <c:v>Colombia </c:v>
                </c:pt>
                <c:pt idx="14">
                  <c:v>R. Dominicana </c:v>
                </c:pt>
                <c:pt idx="15">
                  <c:v>Paraguay </c:v>
                </c:pt>
                <c:pt idx="16">
                  <c:v>El Salvador </c:v>
                </c:pt>
                <c:pt idx="17">
                  <c:v>Bolivia </c:v>
                </c:pt>
                <c:pt idx="18">
                  <c:v>Nicaragua </c:v>
                </c:pt>
                <c:pt idx="19">
                  <c:v>Guatemala </c:v>
                </c:pt>
                <c:pt idx="22">
                  <c:v>Iberoamérica</c:v>
                </c:pt>
              </c:strCache>
            </c:strRef>
          </c:cat>
          <c:val>
            <c:numRef>
              <c:f>'C5 IDH'!$I$6:$I$28</c:f>
              <c:numCache>
                <c:formatCode>0.00</c:formatCode>
                <c:ptCount val="23"/>
                <c:pt idx="0">
                  <c:v>0.876</c:v>
                </c:pt>
                <c:pt idx="1">
                  <c:v>0.83599999999999997</c:v>
                </c:pt>
                <c:pt idx="2">
                  <c:v>0.83199999999999996</c:v>
                </c:pt>
                <c:pt idx="3">
                  <c:v>0.83</c:v>
                </c:pt>
                <c:pt idx="4">
                  <c:v>0.79300000000000004</c:v>
                </c:pt>
                <c:pt idx="5">
                  <c:v>0.78</c:v>
                </c:pt>
                <c:pt idx="6">
                  <c:v>0.76900000000000002</c:v>
                </c:pt>
                <c:pt idx="7">
                  <c:v>0.76600000000000001</c:v>
                </c:pt>
                <c:pt idx="8">
                  <c:v>0.76200000000000001</c:v>
                </c:pt>
                <c:pt idx="9">
                  <c:v>0.75600000000000001</c:v>
                </c:pt>
                <c:pt idx="10">
                  <c:v>0.755</c:v>
                </c:pt>
                <c:pt idx="11">
                  <c:v>0.73399999999999999</c:v>
                </c:pt>
                <c:pt idx="12">
                  <c:v>0.73199999999999998</c:v>
                </c:pt>
                <c:pt idx="13">
                  <c:v>0.72</c:v>
                </c:pt>
                <c:pt idx="14">
                  <c:v>0.71499999999999997</c:v>
                </c:pt>
                <c:pt idx="15">
                  <c:v>0.67900000000000005</c:v>
                </c:pt>
                <c:pt idx="16">
                  <c:v>0.66600000000000004</c:v>
                </c:pt>
                <c:pt idx="17">
                  <c:v>0.66200000000000003</c:v>
                </c:pt>
                <c:pt idx="18">
                  <c:v>0.63100000000000001</c:v>
                </c:pt>
                <c:pt idx="19">
                  <c:v>0.627</c:v>
                </c:pt>
                <c:pt idx="22" formatCode="0.000">
                  <c:v>0.73938095238095247</c:v>
                </c:pt>
              </c:numCache>
            </c:numRef>
          </c:val>
        </c:ser>
        <c:gapWidth val="33"/>
        <c:axId val="172665472"/>
        <c:axId val="172679936"/>
      </c:barChart>
      <c:scatterChart>
        <c:scatterStyle val="lineMarker"/>
        <c:ser>
          <c:idx val="0"/>
          <c:order val="0"/>
          <c:tx>
            <c:strRef>
              <c:f>'C5 IDH'!$G$4</c:f>
              <c:strCache>
                <c:ptCount val="1"/>
                <c:pt idx="0">
                  <c:v>2010</c:v>
                </c:pt>
              </c:strCache>
            </c:strRef>
          </c:tx>
          <c:spPr>
            <a:ln w="25400">
              <a:noFill/>
            </a:ln>
          </c:spPr>
          <c:marker>
            <c:spPr>
              <a:noFill/>
              <a:ln w="6350">
                <a:solidFill>
                  <a:srgbClr val="FF0000"/>
                </a:solidFill>
              </a:ln>
            </c:spPr>
          </c:marker>
          <c:dLbls>
            <c:dLbl>
              <c:idx val="15"/>
              <c:layout>
                <c:manualLayout>
                  <c:x val="-2.9933333333333392E-2"/>
                  <c:y val="5.4014197530864422E-2"/>
                </c:manualLayout>
              </c:layout>
              <c:dLblPos val="r"/>
              <c:showVal val="1"/>
            </c:dLbl>
            <c:dLbl>
              <c:idx val="17"/>
              <c:layout>
                <c:manualLayout>
                  <c:x val="-2.9933333333333392E-2"/>
                  <c:y val="5.4014197530864422E-2"/>
                </c:manualLayout>
              </c:layout>
              <c:dLblPos val="r"/>
              <c:showVal val="1"/>
            </c:dLbl>
            <c:spPr>
              <a:noFill/>
              <a:ln>
                <a:noFill/>
              </a:ln>
              <a:effectLst/>
            </c:spPr>
            <c:txPr>
              <a:bodyPr rot="-5400000" vert="horz"/>
              <a:lstStyle/>
              <a:p>
                <a:pPr>
                  <a:defRPr>
                    <a:solidFill>
                      <a:srgbClr val="C00000"/>
                    </a:solidFill>
                  </a:defRPr>
                </a:pPr>
                <a:endParaRPr lang="es-ES"/>
              </a:p>
            </c:txPr>
            <c:dLblPos val="b"/>
            <c:showVal val="1"/>
            <c:extLst>
              <c:ext xmlns:c15="http://schemas.microsoft.com/office/drawing/2012/chart" uri="{CE6537A1-D6FC-4f65-9D91-7224C49458BB}">
                <c15:layout/>
                <c15:showLeaderLines val="1"/>
              </c:ext>
            </c:extLst>
          </c:dLbls>
          <c:xVal>
            <c:strRef>
              <c:f>'C5 IDH'!$F$6:$F$28</c:f>
              <c:strCache>
                <c:ptCount val="23"/>
                <c:pt idx="0">
                  <c:v>España </c:v>
                </c:pt>
                <c:pt idx="1">
                  <c:v>Argentina </c:v>
                </c:pt>
                <c:pt idx="2">
                  <c:v>Chile </c:v>
                </c:pt>
                <c:pt idx="3">
                  <c:v>Portugal </c:v>
                </c:pt>
                <c:pt idx="4">
                  <c:v>Uruguay </c:v>
                </c:pt>
                <c:pt idx="5">
                  <c:v>Panamá </c:v>
                </c:pt>
                <c:pt idx="6">
                  <c:v>Cuba </c:v>
                </c:pt>
                <c:pt idx="7">
                  <c:v>Costa Rica </c:v>
                </c:pt>
                <c:pt idx="8">
                  <c:v>Venezuela </c:v>
                </c:pt>
                <c:pt idx="9">
                  <c:v>México </c:v>
                </c:pt>
                <c:pt idx="10">
                  <c:v>Brasil </c:v>
                </c:pt>
                <c:pt idx="11">
                  <c:v>Perú </c:v>
                </c:pt>
                <c:pt idx="12">
                  <c:v>Ecuador </c:v>
                </c:pt>
                <c:pt idx="13">
                  <c:v>Colombia </c:v>
                </c:pt>
                <c:pt idx="14">
                  <c:v>R. Dominicana </c:v>
                </c:pt>
                <c:pt idx="15">
                  <c:v>Paraguay </c:v>
                </c:pt>
                <c:pt idx="16">
                  <c:v>El Salvador </c:v>
                </c:pt>
                <c:pt idx="17">
                  <c:v>Bolivia </c:v>
                </c:pt>
                <c:pt idx="18">
                  <c:v>Nicaragua </c:v>
                </c:pt>
                <c:pt idx="19">
                  <c:v>Guatemala </c:v>
                </c:pt>
                <c:pt idx="22">
                  <c:v>Iberoamérica</c:v>
                </c:pt>
              </c:strCache>
            </c:strRef>
          </c:xVal>
          <c:yVal>
            <c:numRef>
              <c:f>'C5 IDH'!$G$6:$G$28</c:f>
              <c:numCache>
                <c:formatCode>0.00</c:formatCode>
                <c:ptCount val="23"/>
                <c:pt idx="0">
                  <c:v>0.86299999999999999</c:v>
                </c:pt>
                <c:pt idx="1">
                  <c:v>0.77500000000000002</c:v>
                </c:pt>
                <c:pt idx="2">
                  <c:v>0.78300000000000003</c:v>
                </c:pt>
                <c:pt idx="3">
                  <c:v>0.79500000000000004</c:v>
                </c:pt>
                <c:pt idx="4">
                  <c:v>0.66300000000000003</c:v>
                </c:pt>
                <c:pt idx="5">
                  <c:v>0.755</c:v>
                </c:pt>
                <c:pt idx="6" formatCode="0.0">
                  <c:v>0</c:v>
                </c:pt>
                <c:pt idx="7">
                  <c:v>0.72499999999999998</c:v>
                </c:pt>
                <c:pt idx="8">
                  <c:v>0.69599999999999995</c:v>
                </c:pt>
                <c:pt idx="9">
                  <c:v>0.75</c:v>
                </c:pt>
                <c:pt idx="10">
                  <c:v>0.69899999999999995</c:v>
                </c:pt>
                <c:pt idx="11">
                  <c:v>0.72299999999999998</c:v>
                </c:pt>
                <c:pt idx="12">
                  <c:v>0.69499999999999995</c:v>
                </c:pt>
                <c:pt idx="13">
                  <c:v>0.68899999999999995</c:v>
                </c:pt>
                <c:pt idx="14">
                  <c:v>0.66300000000000003</c:v>
                </c:pt>
                <c:pt idx="15">
                  <c:v>0.64</c:v>
                </c:pt>
                <c:pt idx="16">
                  <c:v>0.65900000000000003</c:v>
                </c:pt>
                <c:pt idx="17">
                  <c:v>0.64300000000000002</c:v>
                </c:pt>
                <c:pt idx="18">
                  <c:v>0.56499999999999995</c:v>
                </c:pt>
                <c:pt idx="19">
                  <c:v>0.56000000000000005</c:v>
                </c:pt>
                <c:pt idx="22" formatCode="0.000">
                  <c:v>0.69725000000000015</c:v>
                </c:pt>
              </c:numCache>
            </c:numRef>
          </c:yVal>
        </c:ser>
        <c:ser>
          <c:idx val="1"/>
          <c:order val="1"/>
          <c:tx>
            <c:strRef>
              <c:f>'C5 IDH'!$H$4</c:f>
              <c:strCache>
                <c:ptCount val="1"/>
                <c:pt idx="0">
                  <c:v>2012</c:v>
                </c:pt>
              </c:strCache>
            </c:strRef>
          </c:tx>
          <c:spPr>
            <a:ln w="12700">
              <a:noFill/>
            </a:ln>
          </c:spPr>
          <c:marker>
            <c:symbol val="dash"/>
            <c:size val="6"/>
            <c:spPr>
              <a:noFill/>
              <a:ln>
                <a:solidFill>
                  <a:schemeClr val="accent2">
                    <a:lumMod val="50000"/>
                  </a:schemeClr>
                </a:solidFill>
              </a:ln>
            </c:spPr>
          </c:marker>
          <c:xVal>
            <c:strRef>
              <c:f>'C5 IDH'!$F$6:$F$28</c:f>
              <c:strCache>
                <c:ptCount val="23"/>
                <c:pt idx="0">
                  <c:v>España </c:v>
                </c:pt>
                <c:pt idx="1">
                  <c:v>Argentina </c:v>
                </c:pt>
                <c:pt idx="2">
                  <c:v>Chile </c:v>
                </c:pt>
                <c:pt idx="3">
                  <c:v>Portugal </c:v>
                </c:pt>
                <c:pt idx="4">
                  <c:v>Uruguay </c:v>
                </c:pt>
                <c:pt idx="5">
                  <c:v>Panamá </c:v>
                </c:pt>
                <c:pt idx="6">
                  <c:v>Cuba </c:v>
                </c:pt>
                <c:pt idx="7">
                  <c:v>Costa Rica </c:v>
                </c:pt>
                <c:pt idx="8">
                  <c:v>Venezuela </c:v>
                </c:pt>
                <c:pt idx="9">
                  <c:v>México </c:v>
                </c:pt>
                <c:pt idx="10">
                  <c:v>Brasil </c:v>
                </c:pt>
                <c:pt idx="11">
                  <c:v>Perú </c:v>
                </c:pt>
                <c:pt idx="12">
                  <c:v>Ecuador </c:v>
                </c:pt>
                <c:pt idx="13">
                  <c:v>Colombia </c:v>
                </c:pt>
                <c:pt idx="14">
                  <c:v>R. Dominicana </c:v>
                </c:pt>
                <c:pt idx="15">
                  <c:v>Paraguay </c:v>
                </c:pt>
                <c:pt idx="16">
                  <c:v>El Salvador </c:v>
                </c:pt>
                <c:pt idx="17">
                  <c:v>Bolivia </c:v>
                </c:pt>
                <c:pt idx="18">
                  <c:v>Nicaragua </c:v>
                </c:pt>
                <c:pt idx="19">
                  <c:v>Guatemala </c:v>
                </c:pt>
                <c:pt idx="22">
                  <c:v>Iberoamérica</c:v>
                </c:pt>
              </c:strCache>
            </c:strRef>
          </c:xVal>
          <c:yVal>
            <c:numRef>
              <c:f>'C5 IDH'!$H$6:$H$28</c:f>
              <c:numCache>
                <c:formatCode>0.00</c:formatCode>
                <c:ptCount val="23"/>
                <c:pt idx="0">
                  <c:v>0.88500000000000001</c:v>
                </c:pt>
                <c:pt idx="1">
                  <c:v>0.81100000000000005</c:v>
                </c:pt>
                <c:pt idx="2">
                  <c:v>0.81899999999999995</c:v>
                </c:pt>
                <c:pt idx="3">
                  <c:v>0.81599999999999995</c:v>
                </c:pt>
                <c:pt idx="4">
                  <c:v>0.79200000000000004</c:v>
                </c:pt>
                <c:pt idx="5">
                  <c:v>0.78</c:v>
                </c:pt>
                <c:pt idx="6">
                  <c:v>0.78</c:v>
                </c:pt>
                <c:pt idx="7">
                  <c:v>0.77300000000000002</c:v>
                </c:pt>
                <c:pt idx="8">
                  <c:v>0.748</c:v>
                </c:pt>
                <c:pt idx="9">
                  <c:v>0.77500000000000002</c:v>
                </c:pt>
                <c:pt idx="10">
                  <c:v>0.73</c:v>
                </c:pt>
                <c:pt idx="11">
                  <c:v>0.74099999999999999</c:v>
                </c:pt>
                <c:pt idx="12">
                  <c:v>0.72399999999999998</c:v>
                </c:pt>
                <c:pt idx="13">
                  <c:v>0.71899999999999997</c:v>
                </c:pt>
                <c:pt idx="14">
                  <c:v>0.70199999999999996</c:v>
                </c:pt>
                <c:pt idx="15">
                  <c:v>0.66900000000000004</c:v>
                </c:pt>
                <c:pt idx="16">
                  <c:v>0.68</c:v>
                </c:pt>
                <c:pt idx="17">
                  <c:v>0.67500000000000004</c:v>
                </c:pt>
                <c:pt idx="18">
                  <c:v>0.59899999999999998</c:v>
                </c:pt>
                <c:pt idx="19">
                  <c:v>0.58099999999999996</c:v>
                </c:pt>
                <c:pt idx="22" formatCode="0.000">
                  <c:v>0.7348095238095238</c:v>
                </c:pt>
              </c:numCache>
            </c:numRef>
          </c:yVal>
        </c:ser>
        <c:axId val="172665472"/>
        <c:axId val="172679936"/>
      </c:scatterChart>
      <c:catAx>
        <c:axId val="172665472"/>
        <c:scaling>
          <c:orientation val="minMax"/>
        </c:scaling>
        <c:axPos val="b"/>
        <c:numFmt formatCode="General" sourceLinked="0"/>
        <c:tickLblPos val="nextTo"/>
        <c:crossAx val="172679936"/>
        <c:crosses val="autoZero"/>
        <c:auto val="1"/>
        <c:lblAlgn val="ctr"/>
        <c:lblOffset val="100"/>
      </c:catAx>
      <c:valAx>
        <c:axId val="172679936"/>
        <c:scaling>
          <c:orientation val="minMax"/>
          <c:min val="0.60000000000000064"/>
        </c:scaling>
        <c:delete val="1"/>
        <c:axPos val="l"/>
        <c:numFmt formatCode="0.00" sourceLinked="1"/>
        <c:tickLblPos val="none"/>
        <c:crossAx val="172665472"/>
        <c:crosses val="autoZero"/>
        <c:crossBetween val="between"/>
      </c:valAx>
    </c:plotArea>
    <c:legend>
      <c:legendPos val="t"/>
      <c:layout>
        <c:manualLayout>
          <c:xMode val="edge"/>
          <c:yMode val="edge"/>
          <c:x val="0.27908407407407743"/>
          <c:y val="2.3518518518518518E-2"/>
          <c:w val="0.42066518518518531"/>
          <c:h val="6.4807407407407924E-2"/>
        </c:manualLayout>
      </c:layout>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0.75000000000000488" l="0.70000000000000162" r="0.70000000000000162" t="0.75000000000000488" header="0.30000000000000032" footer="0.30000000000000032"/>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plotArea>
      <c:layout>
        <c:manualLayout>
          <c:layoutTarget val="inner"/>
          <c:xMode val="edge"/>
          <c:yMode val="edge"/>
          <c:x val="4.6106764538430114E-2"/>
          <c:y val="9.7642586588853733E-2"/>
          <c:w val="0.9307348879009385"/>
          <c:h val="0.60120403231446018"/>
        </c:manualLayout>
      </c:layout>
      <c:barChart>
        <c:barDir val="col"/>
        <c:grouping val="stacked"/>
        <c:ser>
          <c:idx val="0"/>
          <c:order val="0"/>
          <c:tx>
            <c:strRef>
              <c:f>'Ind F3A'!$X$7:$X$8</c:f>
              <c:strCache>
                <c:ptCount val="1"/>
                <c:pt idx="0">
                  <c:v>CINE 0</c:v>
                </c:pt>
              </c:strCache>
            </c:strRef>
          </c:tx>
          <c:spPr>
            <a:solidFill>
              <a:schemeClr val="tx2"/>
            </a:solidFill>
            <a:ln w="25400">
              <a:noFill/>
            </a:ln>
          </c:spPr>
          <c:dLbls>
            <c:dLbl>
              <c:idx val="9"/>
              <c:layout>
                <c:manualLayout>
                  <c:x val="0"/>
                  <c:y val="-4.331787646901241E-3"/>
                </c:manualLayout>
              </c:layout>
              <c:dLblPos val="ctr"/>
              <c:showVal val="1"/>
              <c:extLst>
                <c:ext xmlns:c15="http://schemas.microsoft.com/office/drawing/2012/chart" uri="{CE6537A1-D6FC-4f65-9D91-7224C49458BB}">
                  <c15:layout/>
                </c:ext>
              </c:extLst>
            </c:dLbl>
            <c:dLbl>
              <c:idx val="18"/>
              <c:layout>
                <c:manualLayout>
                  <c:x val="0"/>
                  <c:y val="-4.3317876469013234E-3"/>
                </c:manualLayout>
              </c:layout>
              <c:dLblPos val="ctr"/>
              <c:showVal val="1"/>
              <c:extLst>
                <c:ext xmlns:c15="http://schemas.microsoft.com/office/drawing/2012/chart" uri="{CE6537A1-D6FC-4f65-9D91-7224C49458BB}">
                  <c15:layout/>
                </c:ext>
              </c:extLst>
            </c:dLbl>
            <c:numFmt formatCode="0.0" sourceLinked="0"/>
            <c:spPr>
              <a:noFill/>
              <a:ln w="25400">
                <a:noFill/>
              </a:ln>
            </c:spPr>
            <c:txPr>
              <a:bodyPr/>
              <a:lstStyle/>
              <a:p>
                <a:pPr>
                  <a:defRPr sz="650" b="0">
                    <a:solidFill>
                      <a:schemeClr val="bg1"/>
                    </a:solidFill>
                  </a:defRPr>
                </a:pPr>
                <a:endParaRPr lang="es-ES"/>
              </a:p>
            </c:txPr>
            <c:dLblPos val="ctr"/>
            <c:showVal val="1"/>
            <c:extLst>
              <c:ext xmlns:c15="http://schemas.microsoft.com/office/drawing/2012/chart" uri="{CE6537A1-D6FC-4f65-9D91-7224C49458BB}">
                <c15:layout/>
                <c15:showLeaderLines val="0"/>
              </c:ext>
            </c:extLst>
          </c:dLbls>
          <c:cat>
            <c:strRef>
              <c:f>'Ind F3A'!$W$9:$W$29</c:f>
              <c:strCache>
                <c:ptCount val="21"/>
                <c:pt idx="0">
                  <c:v>Cuba</c:v>
                </c:pt>
                <c:pt idx="1">
                  <c:v>Honduras</c:v>
                </c:pt>
                <c:pt idx="2">
                  <c:v>Bolivia </c:v>
                </c:pt>
                <c:pt idx="3">
                  <c:v>Costa Rica</c:v>
                </c:pt>
                <c:pt idx="4">
                  <c:v>Portugal</c:v>
                </c:pt>
                <c:pt idx="5">
                  <c:v>Ecuador</c:v>
                </c:pt>
                <c:pt idx="6">
                  <c:v>Nicaragua</c:v>
                </c:pt>
                <c:pt idx="7">
                  <c:v>Brasil</c:v>
                </c:pt>
                <c:pt idx="8">
                  <c:v>Paraguay</c:v>
                </c:pt>
                <c:pt idx="9">
                  <c:v>R. Dominicana</c:v>
                </c:pt>
                <c:pt idx="10">
                  <c:v>México</c:v>
                </c:pt>
                <c:pt idx="11">
                  <c:v>Argentina</c:v>
                </c:pt>
                <c:pt idx="12">
                  <c:v>Colombia</c:v>
                </c:pt>
                <c:pt idx="13">
                  <c:v>El Salvador</c:v>
                </c:pt>
                <c:pt idx="14">
                  <c:v>Perú</c:v>
                </c:pt>
                <c:pt idx="15">
                  <c:v>Chile</c:v>
                </c:pt>
                <c:pt idx="16">
                  <c:v>Guatemala</c:v>
                </c:pt>
                <c:pt idx="17">
                  <c:v>España</c:v>
                </c:pt>
                <c:pt idx="18">
                  <c:v>Panamá</c:v>
                </c:pt>
                <c:pt idx="20">
                  <c:v>Iberoamérica</c:v>
                </c:pt>
              </c:strCache>
            </c:strRef>
          </c:cat>
          <c:val>
            <c:numRef>
              <c:f>'Ind F3A'!$X$9:$X$29</c:f>
              <c:numCache>
                <c:formatCode>0.0</c:formatCode>
                <c:ptCount val="21"/>
                <c:pt idx="0">
                  <c:v>0.24</c:v>
                </c:pt>
                <c:pt idx="1">
                  <c:v>0.47310999999999998</c:v>
                </c:pt>
                <c:pt idx="2">
                  <c:v>0.35420000000000001</c:v>
                </c:pt>
                <c:pt idx="3">
                  <c:v>0.45078102541539394</c:v>
                </c:pt>
                <c:pt idx="4">
                  <c:v>0.38</c:v>
                </c:pt>
                <c:pt idx="5">
                  <c:v>0.27</c:v>
                </c:pt>
                <c:pt idx="6">
                  <c:v>0.16328999999999999</c:v>
                </c:pt>
                <c:pt idx="7">
                  <c:v>0.7</c:v>
                </c:pt>
                <c:pt idx="8">
                  <c:v>0.3</c:v>
                </c:pt>
                <c:pt idx="9">
                  <c:v>0.2</c:v>
                </c:pt>
                <c:pt idx="10">
                  <c:v>0.51335616973570153</c:v>
                </c:pt>
                <c:pt idx="11">
                  <c:v>0.40239389516783708</c:v>
                </c:pt>
                <c:pt idx="12">
                  <c:v>0.25187238406331203</c:v>
                </c:pt>
                <c:pt idx="13">
                  <c:v>0.27548</c:v>
                </c:pt>
                <c:pt idx="14">
                  <c:v>0.60749422166195377</c:v>
                </c:pt>
                <c:pt idx="15">
                  <c:v>0.74821552477700004</c:v>
                </c:pt>
                <c:pt idx="16">
                  <c:v>0.3</c:v>
                </c:pt>
                <c:pt idx="17">
                  <c:v>0.6</c:v>
                </c:pt>
                <c:pt idx="18">
                  <c:v>0.10589999999999999</c:v>
                </c:pt>
                <c:pt idx="20">
                  <c:v>0.38808168522041775</c:v>
                </c:pt>
              </c:numCache>
            </c:numRef>
          </c:val>
        </c:ser>
        <c:ser>
          <c:idx val="1"/>
          <c:order val="1"/>
          <c:tx>
            <c:strRef>
              <c:f>'Ind F3A'!$Y$7:$Y$8</c:f>
              <c:strCache>
                <c:ptCount val="1"/>
                <c:pt idx="0">
                  <c:v>CINE 1</c:v>
                </c:pt>
              </c:strCache>
            </c:strRef>
          </c:tx>
          <c:spPr>
            <a:solidFill>
              <a:schemeClr val="tx2">
                <a:lumMod val="20000"/>
                <a:lumOff val="80000"/>
              </a:schemeClr>
            </a:solidFill>
            <a:ln w="25400">
              <a:noFill/>
            </a:ln>
          </c:spPr>
          <c:dLbls>
            <c:dLbl>
              <c:idx val="18"/>
              <c:layout>
                <c:manualLayout>
                  <c:x val="0"/>
                  <c:y val="-8.6635752938027267E-3"/>
                </c:manualLayout>
              </c:layout>
              <c:showVal val="1"/>
              <c:extLst>
                <c:ext xmlns:c15="http://schemas.microsoft.com/office/drawing/2012/chart" uri="{CE6537A1-D6FC-4f65-9D91-7224C49458BB}">
                  <c15:layout/>
                </c:ext>
              </c:extLst>
            </c:dLbl>
            <c:numFmt formatCode="0.0" sourceLinked="0"/>
            <c:spPr>
              <a:noFill/>
              <a:ln w="25400">
                <a:noFill/>
              </a:ln>
            </c:spPr>
            <c:txPr>
              <a:bodyPr/>
              <a:lstStyle/>
              <a:p>
                <a:pPr>
                  <a:defRPr sz="700"/>
                </a:pPr>
                <a:endParaRPr lang="es-ES"/>
              </a:p>
            </c:txPr>
            <c:showVal val="1"/>
            <c:extLst>
              <c:ext xmlns:c15="http://schemas.microsoft.com/office/drawing/2012/chart" uri="{CE6537A1-D6FC-4f65-9D91-7224C49458BB}">
                <c15:layout/>
                <c15:showLeaderLines val="0"/>
              </c:ext>
            </c:extLst>
          </c:dLbls>
          <c:cat>
            <c:strRef>
              <c:f>'Ind F3A'!$W$9:$W$29</c:f>
              <c:strCache>
                <c:ptCount val="21"/>
                <c:pt idx="0">
                  <c:v>Cuba</c:v>
                </c:pt>
                <c:pt idx="1">
                  <c:v>Honduras</c:v>
                </c:pt>
                <c:pt idx="2">
                  <c:v>Bolivia </c:v>
                </c:pt>
                <c:pt idx="3">
                  <c:v>Costa Rica</c:v>
                </c:pt>
                <c:pt idx="4">
                  <c:v>Portugal</c:v>
                </c:pt>
                <c:pt idx="5">
                  <c:v>Ecuador</c:v>
                </c:pt>
                <c:pt idx="6">
                  <c:v>Nicaragua</c:v>
                </c:pt>
                <c:pt idx="7">
                  <c:v>Brasil</c:v>
                </c:pt>
                <c:pt idx="8">
                  <c:v>Paraguay</c:v>
                </c:pt>
                <c:pt idx="9">
                  <c:v>R. Dominicana</c:v>
                </c:pt>
                <c:pt idx="10">
                  <c:v>México</c:v>
                </c:pt>
                <c:pt idx="11">
                  <c:v>Argentina</c:v>
                </c:pt>
                <c:pt idx="12">
                  <c:v>Colombia</c:v>
                </c:pt>
                <c:pt idx="13">
                  <c:v>El Salvador</c:v>
                </c:pt>
                <c:pt idx="14">
                  <c:v>Perú</c:v>
                </c:pt>
                <c:pt idx="15">
                  <c:v>Chile</c:v>
                </c:pt>
                <c:pt idx="16">
                  <c:v>Guatemala</c:v>
                </c:pt>
                <c:pt idx="17">
                  <c:v>España</c:v>
                </c:pt>
                <c:pt idx="18">
                  <c:v>Panamá</c:v>
                </c:pt>
                <c:pt idx="20">
                  <c:v>Iberoamérica</c:v>
                </c:pt>
              </c:strCache>
            </c:strRef>
          </c:cat>
          <c:val>
            <c:numRef>
              <c:f>'Ind F3A'!$Y$9:$Y$29</c:f>
              <c:numCache>
                <c:formatCode>0.0</c:formatCode>
                <c:ptCount val="21"/>
                <c:pt idx="0">
                  <c:v>6.11</c:v>
                </c:pt>
                <c:pt idx="1">
                  <c:v>3.0549599999999999</c:v>
                </c:pt>
                <c:pt idx="2">
                  <c:v>3.1226924339598465</c:v>
                </c:pt>
                <c:pt idx="3">
                  <c:v>2.7651781293867179</c:v>
                </c:pt>
                <c:pt idx="4">
                  <c:v>2.56</c:v>
                </c:pt>
                <c:pt idx="5">
                  <c:v>2.35</c:v>
                </c:pt>
                <c:pt idx="6">
                  <c:v>1.821</c:v>
                </c:pt>
                <c:pt idx="7">
                  <c:v>1.8</c:v>
                </c:pt>
                <c:pt idx="8">
                  <c:v>1.8</c:v>
                </c:pt>
                <c:pt idx="9">
                  <c:v>1.8</c:v>
                </c:pt>
                <c:pt idx="10">
                  <c:v>1.7189897981459912</c:v>
                </c:pt>
                <c:pt idx="11">
                  <c:v>1.6335720830647142</c:v>
                </c:pt>
                <c:pt idx="12">
                  <c:v>1.58615838344217</c:v>
                </c:pt>
                <c:pt idx="13">
                  <c:v>1.4877199999999999</c:v>
                </c:pt>
                <c:pt idx="14">
                  <c:v>1.4093151004147024</c:v>
                </c:pt>
                <c:pt idx="15">
                  <c:v>1.4073466980730001</c:v>
                </c:pt>
                <c:pt idx="16">
                  <c:v>1.3</c:v>
                </c:pt>
                <c:pt idx="17">
                  <c:v>1.1000000000000001</c:v>
                </c:pt>
                <c:pt idx="18">
                  <c:v>0.82125000000000004</c:v>
                </c:pt>
                <c:pt idx="20">
                  <c:v>2.0418332250905644</c:v>
                </c:pt>
              </c:numCache>
            </c:numRef>
          </c:val>
        </c:ser>
        <c:ser>
          <c:idx val="2"/>
          <c:order val="2"/>
          <c:tx>
            <c:strRef>
              <c:f>'Ind F3A'!$Z$7:$Z$8</c:f>
              <c:strCache>
                <c:ptCount val="1"/>
                <c:pt idx="0">
                  <c:v>CINE 2 + 3</c:v>
                </c:pt>
              </c:strCache>
            </c:strRef>
          </c:tx>
          <c:spPr>
            <a:solidFill>
              <a:schemeClr val="tx2">
                <a:lumMod val="40000"/>
                <a:lumOff val="60000"/>
              </a:schemeClr>
            </a:solidFill>
            <a:ln w="25400">
              <a:noFill/>
            </a:ln>
          </c:spPr>
          <c:dLbls>
            <c:dLbl>
              <c:idx val="1"/>
              <c:delete val="1"/>
              <c:extLst>
                <c:ext xmlns:c15="http://schemas.microsoft.com/office/drawing/2012/chart" uri="{CE6537A1-D6FC-4f65-9D91-7224C49458BB}">
                  <c15:layout/>
                </c:ext>
              </c:extLst>
            </c:dLbl>
            <c:numFmt formatCode="0.0" sourceLinked="0"/>
            <c:spPr>
              <a:noFill/>
              <a:ln w="25400">
                <a:noFill/>
              </a:ln>
            </c:spPr>
            <c:txPr>
              <a:bodyPr/>
              <a:lstStyle/>
              <a:p>
                <a:pPr>
                  <a:defRPr sz="700">
                    <a:solidFill>
                      <a:srgbClr val="254061"/>
                    </a:solidFill>
                  </a:defRPr>
                </a:pPr>
                <a:endParaRPr lang="es-ES"/>
              </a:p>
            </c:txPr>
            <c:dLblPos val="ctr"/>
            <c:showVal val="1"/>
            <c:extLst>
              <c:ext xmlns:c15="http://schemas.microsoft.com/office/drawing/2012/chart" uri="{CE6537A1-D6FC-4f65-9D91-7224C49458BB}">
                <c15:layout/>
                <c15:showLeaderLines val="1"/>
              </c:ext>
            </c:extLst>
          </c:dLbls>
          <c:cat>
            <c:strRef>
              <c:f>'Ind F3A'!$W$9:$W$29</c:f>
              <c:strCache>
                <c:ptCount val="21"/>
                <c:pt idx="0">
                  <c:v>Cuba</c:v>
                </c:pt>
                <c:pt idx="1">
                  <c:v>Honduras</c:v>
                </c:pt>
                <c:pt idx="2">
                  <c:v>Bolivia </c:v>
                </c:pt>
                <c:pt idx="3">
                  <c:v>Costa Rica</c:v>
                </c:pt>
                <c:pt idx="4">
                  <c:v>Portugal</c:v>
                </c:pt>
                <c:pt idx="5">
                  <c:v>Ecuador</c:v>
                </c:pt>
                <c:pt idx="6">
                  <c:v>Nicaragua</c:v>
                </c:pt>
                <c:pt idx="7">
                  <c:v>Brasil</c:v>
                </c:pt>
                <c:pt idx="8">
                  <c:v>Paraguay</c:v>
                </c:pt>
                <c:pt idx="9">
                  <c:v>R. Dominicana</c:v>
                </c:pt>
                <c:pt idx="10">
                  <c:v>México</c:v>
                </c:pt>
                <c:pt idx="11">
                  <c:v>Argentina</c:v>
                </c:pt>
                <c:pt idx="12">
                  <c:v>Colombia</c:v>
                </c:pt>
                <c:pt idx="13">
                  <c:v>El Salvador</c:v>
                </c:pt>
                <c:pt idx="14">
                  <c:v>Perú</c:v>
                </c:pt>
                <c:pt idx="15">
                  <c:v>Chile</c:v>
                </c:pt>
                <c:pt idx="16">
                  <c:v>Guatemala</c:v>
                </c:pt>
                <c:pt idx="17">
                  <c:v>España</c:v>
                </c:pt>
                <c:pt idx="18">
                  <c:v>Panamá</c:v>
                </c:pt>
                <c:pt idx="20">
                  <c:v>Iberoamérica</c:v>
                </c:pt>
              </c:strCache>
            </c:strRef>
          </c:cat>
          <c:val>
            <c:numRef>
              <c:f>'Ind F3A'!$Z$9:$Z$29</c:f>
              <c:numCache>
                <c:formatCode>0.0</c:formatCode>
                <c:ptCount val="21"/>
                <c:pt idx="0">
                  <c:v>1.43</c:v>
                </c:pt>
                <c:pt idx="1">
                  <c:v>0</c:v>
                </c:pt>
                <c:pt idx="2">
                  <c:v>2.0625848416037944</c:v>
                </c:pt>
                <c:pt idx="3">
                  <c:v>2.2958431055454076</c:v>
                </c:pt>
                <c:pt idx="4">
                  <c:v>1.04</c:v>
                </c:pt>
                <c:pt idx="5">
                  <c:v>0.55000000000000004</c:v>
                </c:pt>
                <c:pt idx="6">
                  <c:v>0.60528000000000004</c:v>
                </c:pt>
                <c:pt idx="7">
                  <c:v>2.9</c:v>
                </c:pt>
                <c:pt idx="8">
                  <c:v>1.5</c:v>
                </c:pt>
                <c:pt idx="9">
                  <c:v>1.3</c:v>
                </c:pt>
                <c:pt idx="10">
                  <c:v>1.4921772487208738</c:v>
                </c:pt>
                <c:pt idx="11">
                  <c:v>2.0824647871649273</c:v>
                </c:pt>
                <c:pt idx="12">
                  <c:v>1.6706315460223999</c:v>
                </c:pt>
                <c:pt idx="13">
                  <c:v>1.0492999999999999</c:v>
                </c:pt>
                <c:pt idx="14">
                  <c:v>1.1253089626906527</c:v>
                </c:pt>
                <c:pt idx="15">
                  <c:v>1.428811094878</c:v>
                </c:pt>
                <c:pt idx="16">
                  <c:v>0.4</c:v>
                </c:pt>
                <c:pt idx="17">
                  <c:v>1.6</c:v>
                </c:pt>
                <c:pt idx="18">
                  <c:v>0.78473999999999999</c:v>
                </c:pt>
                <c:pt idx="20">
                  <c:v>1.3523865274658353</c:v>
                </c:pt>
              </c:numCache>
            </c:numRef>
          </c:val>
        </c:ser>
        <c:ser>
          <c:idx val="3"/>
          <c:order val="3"/>
          <c:tx>
            <c:strRef>
              <c:f>'Ind F3A'!$AA$7:$AA$8</c:f>
              <c:strCache>
                <c:ptCount val="1"/>
                <c:pt idx="0">
                  <c:v>CINE 5-8</c:v>
                </c:pt>
              </c:strCache>
            </c:strRef>
          </c:tx>
          <c:dLbls>
            <c:dLbl>
              <c:idx val="9"/>
              <c:delete val="1"/>
              <c:extLst>
                <c:ext xmlns:c15="http://schemas.microsoft.com/office/drawing/2012/chart" uri="{CE6537A1-D6FC-4f65-9D91-7224C49458BB}"/>
              </c:extLst>
            </c:dLbl>
            <c:spPr>
              <a:noFill/>
              <a:ln>
                <a:noFill/>
              </a:ln>
              <a:effectLst/>
            </c:spPr>
            <c:txPr>
              <a:bodyPr/>
              <a:lstStyle/>
              <a:p>
                <a:pPr>
                  <a:defRPr sz="700">
                    <a:solidFill>
                      <a:schemeClr val="bg1"/>
                    </a:solidFill>
                  </a:defRPr>
                </a:pPr>
                <a:endParaRPr lang="es-ES"/>
              </a:p>
            </c:txPr>
            <c:showVal val="1"/>
            <c:extLst>
              <c:ext xmlns:c15="http://schemas.microsoft.com/office/drawing/2012/chart" uri="{CE6537A1-D6FC-4f65-9D91-7224C49458BB}">
                <c15:layout/>
                <c15:showLeaderLines val="0"/>
              </c:ext>
            </c:extLst>
          </c:dLbls>
          <c:cat>
            <c:strRef>
              <c:f>'Ind F3A'!$W$9:$W$29</c:f>
              <c:strCache>
                <c:ptCount val="21"/>
                <c:pt idx="0">
                  <c:v>Cuba</c:v>
                </c:pt>
                <c:pt idx="1">
                  <c:v>Honduras</c:v>
                </c:pt>
                <c:pt idx="2">
                  <c:v>Bolivia </c:v>
                </c:pt>
                <c:pt idx="3">
                  <c:v>Costa Rica</c:v>
                </c:pt>
                <c:pt idx="4">
                  <c:v>Portugal</c:v>
                </c:pt>
                <c:pt idx="5">
                  <c:v>Ecuador</c:v>
                </c:pt>
                <c:pt idx="6">
                  <c:v>Nicaragua</c:v>
                </c:pt>
                <c:pt idx="7">
                  <c:v>Brasil</c:v>
                </c:pt>
                <c:pt idx="8">
                  <c:v>Paraguay</c:v>
                </c:pt>
                <c:pt idx="9">
                  <c:v>R. Dominicana</c:v>
                </c:pt>
                <c:pt idx="10">
                  <c:v>México</c:v>
                </c:pt>
                <c:pt idx="11">
                  <c:v>Argentina</c:v>
                </c:pt>
                <c:pt idx="12">
                  <c:v>Colombia</c:v>
                </c:pt>
                <c:pt idx="13">
                  <c:v>El Salvador</c:v>
                </c:pt>
                <c:pt idx="14">
                  <c:v>Perú</c:v>
                </c:pt>
                <c:pt idx="15">
                  <c:v>Chile</c:v>
                </c:pt>
                <c:pt idx="16">
                  <c:v>Guatemala</c:v>
                </c:pt>
                <c:pt idx="17">
                  <c:v>España</c:v>
                </c:pt>
                <c:pt idx="18">
                  <c:v>Panamá</c:v>
                </c:pt>
                <c:pt idx="20">
                  <c:v>Iberoamérica</c:v>
                </c:pt>
              </c:strCache>
            </c:strRef>
          </c:cat>
          <c:val>
            <c:numRef>
              <c:f>'Ind F3A'!$AA$9:$AA$29</c:f>
              <c:numCache>
                <c:formatCode>0.0</c:formatCode>
                <c:ptCount val="21"/>
                <c:pt idx="0">
                  <c:v>2.38</c:v>
                </c:pt>
                <c:pt idx="1">
                  <c:v>0.97241999999999995</c:v>
                </c:pt>
                <c:pt idx="2">
                  <c:v>2.3126939265479085</c:v>
                </c:pt>
                <c:pt idx="3">
                  <c:v>1.3511761134227849</c:v>
                </c:pt>
                <c:pt idx="4">
                  <c:v>0.67</c:v>
                </c:pt>
                <c:pt idx="5">
                  <c:v>2.1</c:v>
                </c:pt>
                <c:pt idx="6">
                  <c:v>1.19146</c:v>
                </c:pt>
                <c:pt idx="7">
                  <c:v>1.2</c:v>
                </c:pt>
                <c:pt idx="8">
                  <c:v>1.1000000000000001</c:v>
                </c:pt>
                <c:pt idx="9">
                  <c:v>0</c:v>
                </c:pt>
                <c:pt idx="10">
                  <c:v>0.92432517279048743</c:v>
                </c:pt>
                <c:pt idx="11">
                  <c:v>1.0470708044716015</c:v>
                </c:pt>
                <c:pt idx="12">
                  <c:v>1.0144213241050399</c:v>
                </c:pt>
                <c:pt idx="13">
                  <c:v>0.42662</c:v>
                </c:pt>
                <c:pt idx="14">
                  <c:v>0.52094574023250906</c:v>
                </c:pt>
                <c:pt idx="15">
                  <c:v>1.2342761082910001</c:v>
                </c:pt>
                <c:pt idx="16">
                  <c:v>0.7</c:v>
                </c:pt>
                <c:pt idx="17">
                  <c:v>0.97423999999999999</c:v>
                </c:pt>
                <c:pt idx="18">
                  <c:v>0.74219000000000002</c:v>
                </c:pt>
                <c:pt idx="20">
                  <c:v>1.1287122465046917</c:v>
                </c:pt>
              </c:numCache>
            </c:numRef>
          </c:val>
        </c:ser>
        <c:dLbls>
          <c:showVal val="1"/>
        </c:dLbls>
        <c:gapWidth val="20"/>
        <c:overlap val="100"/>
        <c:axId val="256171392"/>
        <c:axId val="257180800"/>
      </c:barChart>
      <c:catAx>
        <c:axId val="256171392"/>
        <c:scaling>
          <c:orientation val="minMax"/>
        </c:scaling>
        <c:axPos val="b"/>
        <c:numFmt formatCode="General" sourceLinked="1"/>
        <c:tickLblPos val="nextTo"/>
        <c:spPr>
          <a:ln w="3175">
            <a:solidFill>
              <a:srgbClr val="000000"/>
            </a:solidFill>
            <a:prstDash val="solid"/>
          </a:ln>
        </c:spPr>
        <c:txPr>
          <a:bodyPr rot="-2700000" vert="horz"/>
          <a:lstStyle/>
          <a:p>
            <a:pPr>
              <a:defRPr sz="700"/>
            </a:pPr>
            <a:endParaRPr lang="es-ES"/>
          </a:p>
        </c:txPr>
        <c:crossAx val="257180800"/>
        <c:crosses val="autoZero"/>
        <c:auto val="1"/>
        <c:lblAlgn val="ctr"/>
        <c:lblOffset val="0"/>
        <c:tickLblSkip val="1"/>
        <c:tickMarkSkip val="1"/>
      </c:catAx>
      <c:valAx>
        <c:axId val="257180800"/>
        <c:scaling>
          <c:orientation val="minMax"/>
          <c:max val="10"/>
          <c:min val="0"/>
        </c:scaling>
        <c:delete val="1"/>
        <c:axPos val="l"/>
        <c:majorGridlines>
          <c:spPr>
            <a:ln w="3175">
              <a:solidFill>
                <a:srgbClr val="969696"/>
              </a:solidFill>
              <a:prstDash val="sysDash"/>
            </a:ln>
          </c:spPr>
        </c:majorGridlines>
        <c:numFmt formatCode="0" sourceLinked="0"/>
        <c:tickLblPos val="none"/>
        <c:crossAx val="256171392"/>
        <c:crosses val="autoZero"/>
        <c:crossBetween val="between"/>
        <c:majorUnit val="20"/>
      </c:valAx>
      <c:spPr>
        <a:noFill/>
        <a:ln w="25400">
          <a:noFill/>
        </a:ln>
      </c:spPr>
    </c:plotArea>
    <c:legend>
      <c:legendPos val="t"/>
      <c:spPr>
        <a:solidFill>
          <a:srgbClr val="FFFFFF"/>
        </a:solidFill>
        <a:ln w="25400">
          <a:noFill/>
        </a:ln>
      </c:spPr>
      <c:txPr>
        <a:bodyPr/>
        <a:lstStyle/>
        <a:p>
          <a:pPr>
            <a:defRPr sz="800"/>
          </a:pPr>
          <a:endParaRPr lang="es-ES"/>
        </a:p>
      </c:txPr>
    </c:legend>
    <c:plotVisOnly val="1"/>
    <c:dispBlanksAs val="gap"/>
  </c:chart>
  <c:spPr>
    <a:solidFill>
      <a:srgbClr val="FFFFFF"/>
    </a:solidFill>
    <a:ln w="9525">
      <a:noFill/>
    </a:ln>
  </c:spPr>
  <c:txPr>
    <a:bodyPr/>
    <a:lstStyle/>
    <a:p>
      <a:pPr>
        <a:defRPr sz="800" b="0" i="0" u="none" strike="noStrike" baseline="0">
          <a:solidFill>
            <a:srgbClr val="000000"/>
          </a:solidFill>
          <a:latin typeface="Avenir LT 35 Light" pitchFamily="2" charset="0"/>
          <a:ea typeface="Arial"/>
          <a:cs typeface="Arial"/>
        </a:defRPr>
      </a:pPr>
      <a:endParaRPr lang="es-ES"/>
    </a:p>
  </c:txPr>
  <c:printSettings>
    <c:headerFooter alignWithMargins="0"/>
    <c:pageMargins b="1" l="0.75000000000000744" r="0.75000000000000744" t="1" header="0" footer="0"/>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plotArea>
      <c:layout>
        <c:manualLayout>
          <c:layoutTarget val="inner"/>
          <c:xMode val="edge"/>
          <c:yMode val="edge"/>
          <c:x val="5.2800041250032924E-2"/>
          <c:y val="0.12241562500000018"/>
          <c:w val="0.92137181364770193"/>
          <c:h val="0.56203923611111706"/>
        </c:manualLayout>
      </c:layout>
      <c:barChart>
        <c:barDir val="col"/>
        <c:grouping val="stacked"/>
        <c:ser>
          <c:idx val="0"/>
          <c:order val="0"/>
          <c:tx>
            <c:strRef>
              <c:f>'Ind F3A'!$AG$38:$AG$40</c:f>
              <c:strCache>
                <c:ptCount val="1"/>
                <c:pt idx="0">
                  <c:v>CINE 0</c:v>
                </c:pt>
              </c:strCache>
            </c:strRef>
          </c:tx>
          <c:spPr>
            <a:solidFill>
              <a:schemeClr val="tx2"/>
            </a:solidFill>
            <a:ln w="25400">
              <a:noFill/>
            </a:ln>
          </c:spPr>
          <c:dLbls>
            <c:dLbl>
              <c:idx val="0"/>
              <c:layout>
                <c:manualLayout>
                  <c:x val="0"/>
                  <c:y val="-2.0833333333333598E-4"/>
                </c:manualLayout>
              </c:layout>
              <c:dLblPos val="ctr"/>
              <c:showVal val="1"/>
              <c:extLst>
                <c:ext xmlns:c15="http://schemas.microsoft.com/office/drawing/2012/chart" uri="{CE6537A1-D6FC-4f65-9D91-7224C49458BB}">
                  <c15:layout/>
                </c:ext>
              </c:extLst>
            </c:dLbl>
            <c:numFmt formatCode="0" sourceLinked="0"/>
            <c:spPr>
              <a:noFill/>
              <a:ln w="25400">
                <a:noFill/>
              </a:ln>
            </c:spPr>
            <c:txPr>
              <a:bodyPr/>
              <a:lstStyle/>
              <a:p>
                <a:pPr>
                  <a:defRPr sz="700">
                    <a:solidFill>
                      <a:schemeClr val="bg1"/>
                    </a:solidFill>
                  </a:defRPr>
                </a:pPr>
                <a:endParaRPr lang="es-ES"/>
              </a:p>
            </c:txPr>
            <c:showVal val="1"/>
            <c:extLst>
              <c:ext xmlns:c15="http://schemas.microsoft.com/office/drawing/2012/chart" uri="{CE6537A1-D6FC-4f65-9D91-7224C49458BB}">
                <c15:layout/>
                <c15:showLeaderLines val="0"/>
              </c:ext>
            </c:extLst>
          </c:dLbls>
          <c:cat>
            <c:strRef>
              <c:f>'Ind F3A'!$AF$41:$AF$63</c:f>
              <c:strCache>
                <c:ptCount val="21"/>
                <c:pt idx="0">
                  <c:v>Argentina</c:v>
                </c:pt>
                <c:pt idx="1">
                  <c:v>Bolivia </c:v>
                </c:pt>
                <c:pt idx="2">
                  <c:v>Brasil</c:v>
                </c:pt>
                <c:pt idx="3">
                  <c:v>Chile</c:v>
                </c:pt>
                <c:pt idx="4">
                  <c:v>Colombia</c:v>
                </c:pt>
                <c:pt idx="5">
                  <c:v>Costa Rica</c:v>
                </c:pt>
                <c:pt idx="6">
                  <c:v>Cuba</c:v>
                </c:pt>
                <c:pt idx="7">
                  <c:v>Ecuador</c:v>
                </c:pt>
                <c:pt idx="8">
                  <c:v>El Salvador</c:v>
                </c:pt>
                <c:pt idx="9">
                  <c:v>España</c:v>
                </c:pt>
                <c:pt idx="10">
                  <c:v>Guatemala</c:v>
                </c:pt>
                <c:pt idx="11">
                  <c:v>Honduras</c:v>
                </c:pt>
                <c:pt idx="12">
                  <c:v>México</c:v>
                </c:pt>
                <c:pt idx="13">
                  <c:v>Nicaragua</c:v>
                </c:pt>
                <c:pt idx="14">
                  <c:v>Panamá</c:v>
                </c:pt>
                <c:pt idx="15">
                  <c:v>Paraguay</c:v>
                </c:pt>
                <c:pt idx="16">
                  <c:v>Perú</c:v>
                </c:pt>
                <c:pt idx="17">
                  <c:v>Portugal</c:v>
                </c:pt>
                <c:pt idx="18">
                  <c:v>R. Dominicana</c:v>
                </c:pt>
                <c:pt idx="20">
                  <c:v>Iberoamérica</c:v>
                </c:pt>
              </c:strCache>
            </c:strRef>
          </c:cat>
          <c:val>
            <c:numRef>
              <c:f>'Ind F3A'!$AG$41:$AG$63</c:f>
              <c:numCache>
                <c:formatCode>0</c:formatCode>
                <c:ptCount val="21"/>
                <c:pt idx="0">
                  <c:v>7.7900256098080281</c:v>
                </c:pt>
                <c:pt idx="1">
                  <c:v>5.0289738699413267</c:v>
                </c:pt>
                <c:pt idx="2">
                  <c:v>10.606060606060606</c:v>
                </c:pt>
                <c:pt idx="3">
                  <c:v>15.527494503686059</c:v>
                </c:pt>
                <c:pt idx="4">
                  <c:v>5.5685988640069697</c:v>
                </c:pt>
                <c:pt idx="5">
                  <c:v>6.5683002461182038</c:v>
                </c:pt>
                <c:pt idx="6">
                  <c:v>2.3622047244094486</c:v>
                </c:pt>
                <c:pt idx="7">
                  <c:v>5.1233396584440234</c:v>
                </c:pt>
                <c:pt idx="8">
                  <c:v>8.5047790757983659</c:v>
                </c:pt>
                <c:pt idx="9">
                  <c:v>14.037583289660848</c:v>
                </c:pt>
                <c:pt idx="10">
                  <c:v>11.111111111111111</c:v>
                </c:pt>
                <c:pt idx="11">
                  <c:v>10.512410870816289</c:v>
                </c:pt>
                <c:pt idx="12">
                  <c:v>11.042652432094576</c:v>
                </c:pt>
                <c:pt idx="13">
                  <c:v>4.3186644908926928</c:v>
                </c:pt>
                <c:pt idx="14">
                  <c:v>4.3152627461207462</c:v>
                </c:pt>
                <c:pt idx="15">
                  <c:v>6.3829787234042552</c:v>
                </c:pt>
                <c:pt idx="16">
                  <c:v>16.584318961282253</c:v>
                </c:pt>
                <c:pt idx="17">
                  <c:v>8.172043010752688</c:v>
                </c:pt>
                <c:pt idx="18">
                  <c:v>6.0606060606060606</c:v>
                </c:pt>
                <c:pt idx="20">
                  <c:v>7.9110191808066297</c:v>
                </c:pt>
              </c:numCache>
            </c:numRef>
          </c:val>
        </c:ser>
        <c:ser>
          <c:idx val="1"/>
          <c:order val="1"/>
          <c:tx>
            <c:strRef>
              <c:f>'Ind F3A'!$AH$38:$AH$40</c:f>
              <c:strCache>
                <c:ptCount val="1"/>
                <c:pt idx="0">
                  <c:v>CINE 1</c:v>
                </c:pt>
              </c:strCache>
            </c:strRef>
          </c:tx>
          <c:spPr>
            <a:solidFill>
              <a:schemeClr val="tx2">
                <a:lumMod val="20000"/>
                <a:lumOff val="80000"/>
              </a:schemeClr>
            </a:solidFill>
            <a:ln w="25400">
              <a:noFill/>
            </a:ln>
          </c:spPr>
          <c:dLbls>
            <c:numFmt formatCode="0" sourceLinked="0"/>
            <c:spPr>
              <a:noFill/>
              <a:ln w="25400">
                <a:noFill/>
              </a:ln>
            </c:spPr>
            <c:txPr>
              <a:bodyPr/>
              <a:lstStyle/>
              <a:p>
                <a:pPr>
                  <a:defRPr sz="700"/>
                </a:pPr>
                <a:endParaRPr lang="es-ES"/>
              </a:p>
            </c:txPr>
            <c:showVal val="1"/>
            <c:extLst>
              <c:ext xmlns:c15="http://schemas.microsoft.com/office/drawing/2012/chart" uri="{CE6537A1-D6FC-4f65-9D91-7224C49458BB}">
                <c15:layout/>
                <c15:showLeaderLines val="0"/>
              </c:ext>
            </c:extLst>
          </c:dLbls>
          <c:cat>
            <c:strRef>
              <c:f>'Ind F3A'!$AF$41:$AF$63</c:f>
              <c:strCache>
                <c:ptCount val="21"/>
                <c:pt idx="0">
                  <c:v>Argentina</c:v>
                </c:pt>
                <c:pt idx="1">
                  <c:v>Bolivia </c:v>
                </c:pt>
                <c:pt idx="2">
                  <c:v>Brasil</c:v>
                </c:pt>
                <c:pt idx="3">
                  <c:v>Chile</c:v>
                </c:pt>
                <c:pt idx="4">
                  <c:v>Colombia</c:v>
                </c:pt>
                <c:pt idx="5">
                  <c:v>Costa Rica</c:v>
                </c:pt>
                <c:pt idx="6">
                  <c:v>Cuba</c:v>
                </c:pt>
                <c:pt idx="7">
                  <c:v>Ecuador</c:v>
                </c:pt>
                <c:pt idx="8">
                  <c:v>El Salvador</c:v>
                </c:pt>
                <c:pt idx="9">
                  <c:v>España</c:v>
                </c:pt>
                <c:pt idx="10">
                  <c:v>Guatemala</c:v>
                </c:pt>
                <c:pt idx="11">
                  <c:v>Honduras</c:v>
                </c:pt>
                <c:pt idx="12">
                  <c:v>México</c:v>
                </c:pt>
                <c:pt idx="13">
                  <c:v>Nicaragua</c:v>
                </c:pt>
                <c:pt idx="14">
                  <c:v>Panamá</c:v>
                </c:pt>
                <c:pt idx="15">
                  <c:v>Paraguay</c:v>
                </c:pt>
                <c:pt idx="16">
                  <c:v>Perú</c:v>
                </c:pt>
                <c:pt idx="17">
                  <c:v>Portugal</c:v>
                </c:pt>
                <c:pt idx="18">
                  <c:v>R. Dominicana</c:v>
                </c:pt>
                <c:pt idx="20">
                  <c:v>Iberoamérica</c:v>
                </c:pt>
              </c:strCache>
            </c:strRef>
          </c:cat>
          <c:val>
            <c:numRef>
              <c:f>'Ind F3A'!$AH$41:$AH$63</c:f>
              <c:numCache>
                <c:formatCode>0</c:formatCode>
                <c:ptCount val="21"/>
                <c:pt idx="0">
                  <c:v>31.624655630607368</c:v>
                </c:pt>
                <c:pt idx="1">
                  <c:v>39.552739900924067</c:v>
                </c:pt>
                <c:pt idx="2">
                  <c:v>27.27272727272727</c:v>
                </c:pt>
                <c:pt idx="3">
                  <c:v>29.206247926521204</c:v>
                </c:pt>
                <c:pt idx="4">
                  <c:v>35.06807546614943</c:v>
                </c:pt>
                <c:pt idx="5">
                  <c:v>40.291226036133004</c:v>
                </c:pt>
                <c:pt idx="6">
                  <c:v>60.137795275590548</c:v>
                </c:pt>
                <c:pt idx="7">
                  <c:v>44.592030360531318</c:v>
                </c:pt>
                <c:pt idx="8">
                  <c:v>45.929758699893796</c:v>
                </c:pt>
                <c:pt idx="9">
                  <c:v>25.735569364378225</c:v>
                </c:pt>
                <c:pt idx="10">
                  <c:v>48.148148148148145</c:v>
                </c:pt>
                <c:pt idx="11">
                  <c:v>67.880608555957238</c:v>
                </c:pt>
                <c:pt idx="12">
                  <c:v>36.976680118630838</c:v>
                </c:pt>
                <c:pt idx="13">
                  <c:v>48.16147980841199</c:v>
                </c:pt>
                <c:pt idx="14">
                  <c:v>33.46467922806103</c:v>
                </c:pt>
                <c:pt idx="15">
                  <c:v>38.297872340425528</c:v>
                </c:pt>
                <c:pt idx="16">
                  <c:v>38.473668240477238</c:v>
                </c:pt>
                <c:pt idx="17">
                  <c:v>55.053763440860209</c:v>
                </c:pt>
                <c:pt idx="18">
                  <c:v>54.545454545454547</c:v>
                </c:pt>
                <c:pt idx="20">
                  <c:v>41.622633643546841</c:v>
                </c:pt>
              </c:numCache>
            </c:numRef>
          </c:val>
        </c:ser>
        <c:ser>
          <c:idx val="2"/>
          <c:order val="2"/>
          <c:tx>
            <c:strRef>
              <c:f>'Ind F3A'!$AI$38:$AI$40</c:f>
              <c:strCache>
                <c:ptCount val="1"/>
                <c:pt idx="0">
                  <c:v>CINE 2 + 3</c:v>
                </c:pt>
              </c:strCache>
            </c:strRef>
          </c:tx>
          <c:spPr>
            <a:solidFill>
              <a:schemeClr val="tx2">
                <a:lumMod val="40000"/>
                <a:lumOff val="60000"/>
              </a:schemeClr>
            </a:solidFill>
            <a:ln w="25400">
              <a:noFill/>
            </a:ln>
          </c:spPr>
          <c:dLbls>
            <c:dLbl>
              <c:idx val="11"/>
              <c:delete val="1"/>
            </c:dLbl>
            <c:numFmt formatCode="0" sourceLinked="0"/>
            <c:spPr>
              <a:noFill/>
              <a:ln w="25400">
                <a:noFill/>
              </a:ln>
            </c:spPr>
            <c:txPr>
              <a:bodyPr/>
              <a:lstStyle/>
              <a:p>
                <a:pPr>
                  <a:defRPr sz="700"/>
                </a:pPr>
                <a:endParaRPr lang="es-ES"/>
              </a:p>
            </c:txPr>
            <c:dLblPos val="ctr"/>
            <c:showVal val="1"/>
            <c:extLst>
              <c:ext xmlns:c15="http://schemas.microsoft.com/office/drawing/2012/chart" uri="{CE6537A1-D6FC-4f65-9D91-7224C49458BB}">
                <c15:layout/>
                <c15:showLeaderLines val="0"/>
              </c:ext>
            </c:extLst>
          </c:dLbls>
          <c:cat>
            <c:strRef>
              <c:f>'Ind F3A'!$AF$41:$AF$63</c:f>
              <c:strCache>
                <c:ptCount val="21"/>
                <c:pt idx="0">
                  <c:v>Argentina</c:v>
                </c:pt>
                <c:pt idx="1">
                  <c:v>Bolivia </c:v>
                </c:pt>
                <c:pt idx="2">
                  <c:v>Brasil</c:v>
                </c:pt>
                <c:pt idx="3">
                  <c:v>Chile</c:v>
                </c:pt>
                <c:pt idx="4">
                  <c:v>Colombia</c:v>
                </c:pt>
                <c:pt idx="5">
                  <c:v>Costa Rica</c:v>
                </c:pt>
                <c:pt idx="6">
                  <c:v>Cuba</c:v>
                </c:pt>
                <c:pt idx="7">
                  <c:v>Ecuador</c:v>
                </c:pt>
                <c:pt idx="8">
                  <c:v>El Salvador</c:v>
                </c:pt>
                <c:pt idx="9">
                  <c:v>España</c:v>
                </c:pt>
                <c:pt idx="10">
                  <c:v>Guatemala</c:v>
                </c:pt>
                <c:pt idx="11">
                  <c:v>Honduras</c:v>
                </c:pt>
                <c:pt idx="12">
                  <c:v>México</c:v>
                </c:pt>
                <c:pt idx="13">
                  <c:v>Nicaragua</c:v>
                </c:pt>
                <c:pt idx="14">
                  <c:v>Panamá</c:v>
                </c:pt>
                <c:pt idx="15">
                  <c:v>Paraguay</c:v>
                </c:pt>
                <c:pt idx="16">
                  <c:v>Perú</c:v>
                </c:pt>
                <c:pt idx="17">
                  <c:v>Portugal</c:v>
                </c:pt>
                <c:pt idx="18">
                  <c:v>R. Dominicana</c:v>
                </c:pt>
                <c:pt idx="20">
                  <c:v>Iberoamérica</c:v>
                </c:pt>
              </c:strCache>
            </c:strRef>
          </c:cat>
          <c:val>
            <c:numRef>
              <c:f>'Ind F3A'!$AI$41:$AI$63</c:f>
              <c:numCache>
                <c:formatCode>0</c:formatCode>
                <c:ptCount val="21"/>
                <c:pt idx="0">
                  <c:v>40.314861180415967</c:v>
                </c:pt>
                <c:pt idx="1">
                  <c:v>26.125173544578605</c:v>
                </c:pt>
                <c:pt idx="2">
                  <c:v>43.939393939393938</c:v>
                </c:pt>
                <c:pt idx="3">
                  <c:v>29.651692176710885</c:v>
                </c:pt>
                <c:pt idx="4">
                  <c:v>36.935676628272482</c:v>
                </c:pt>
                <c:pt idx="5">
                  <c:v>33.452576716836482</c:v>
                </c:pt>
                <c:pt idx="6">
                  <c:v>14.074803149606298</c:v>
                </c:pt>
                <c:pt idx="7">
                  <c:v>10.43643263757116</c:v>
                </c:pt>
                <c:pt idx="8">
                  <c:v>32.394601002741489</c:v>
                </c:pt>
                <c:pt idx="9">
                  <c:v>37.433555439095599</c:v>
                </c:pt>
                <c:pt idx="10">
                  <c:v>14.814814814814813</c:v>
                </c:pt>
                <c:pt idx="11">
                  <c:v>0</c:v>
                </c:pt>
                <c:pt idx="12">
                  <c:v>32.097782584725032</c:v>
                </c:pt>
                <c:pt idx="13">
                  <c:v>16.008336352792757</c:v>
                </c:pt>
                <c:pt idx="14">
                  <c:v>31.976952666579741</c:v>
                </c:pt>
                <c:pt idx="15">
                  <c:v>31.914893617021274</c:v>
                </c:pt>
                <c:pt idx="16">
                  <c:v>30.720428444892072</c:v>
                </c:pt>
                <c:pt idx="17">
                  <c:v>22.36559139784946</c:v>
                </c:pt>
                <c:pt idx="18">
                  <c:v>39.393939393939398</c:v>
                </c:pt>
                <c:pt idx="20">
                  <c:v>27.568308853766574</c:v>
                </c:pt>
              </c:numCache>
            </c:numRef>
          </c:val>
        </c:ser>
        <c:ser>
          <c:idx val="3"/>
          <c:order val="3"/>
          <c:tx>
            <c:strRef>
              <c:f>'Ind F3A'!$AJ$38:$AJ$40</c:f>
              <c:strCache>
                <c:ptCount val="1"/>
                <c:pt idx="0">
                  <c:v>CINE 5-8</c:v>
                </c:pt>
              </c:strCache>
            </c:strRef>
          </c:tx>
          <c:dLbls>
            <c:dLbl>
              <c:idx val="18"/>
              <c:delete val="1"/>
              <c:extLst>
                <c:ext xmlns:c15="http://schemas.microsoft.com/office/drawing/2012/chart" uri="{CE6537A1-D6FC-4f65-9D91-7224C49458BB}"/>
              </c:extLst>
            </c:dLbl>
            <c:spPr>
              <a:noFill/>
              <a:ln>
                <a:noFill/>
              </a:ln>
              <a:effectLst/>
            </c:spPr>
            <c:txPr>
              <a:bodyPr/>
              <a:lstStyle/>
              <a:p>
                <a:pPr>
                  <a:defRPr sz="700">
                    <a:solidFill>
                      <a:schemeClr val="bg1"/>
                    </a:solidFill>
                  </a:defRPr>
                </a:pPr>
                <a:endParaRPr lang="es-ES"/>
              </a:p>
            </c:txPr>
            <c:showVal val="1"/>
            <c:extLst>
              <c:ext xmlns:c15="http://schemas.microsoft.com/office/drawing/2012/chart" uri="{CE6537A1-D6FC-4f65-9D91-7224C49458BB}">
                <c15:layout/>
                <c15:showLeaderLines val="0"/>
              </c:ext>
            </c:extLst>
          </c:dLbls>
          <c:cat>
            <c:strRef>
              <c:f>'Ind F3A'!$AF$41:$AF$63</c:f>
              <c:strCache>
                <c:ptCount val="21"/>
                <c:pt idx="0">
                  <c:v>Argentina</c:v>
                </c:pt>
                <c:pt idx="1">
                  <c:v>Bolivia </c:v>
                </c:pt>
                <c:pt idx="2">
                  <c:v>Brasil</c:v>
                </c:pt>
                <c:pt idx="3">
                  <c:v>Chile</c:v>
                </c:pt>
                <c:pt idx="4">
                  <c:v>Colombia</c:v>
                </c:pt>
                <c:pt idx="5">
                  <c:v>Costa Rica</c:v>
                </c:pt>
                <c:pt idx="6">
                  <c:v>Cuba</c:v>
                </c:pt>
                <c:pt idx="7">
                  <c:v>Ecuador</c:v>
                </c:pt>
                <c:pt idx="8">
                  <c:v>El Salvador</c:v>
                </c:pt>
                <c:pt idx="9">
                  <c:v>España</c:v>
                </c:pt>
                <c:pt idx="10">
                  <c:v>Guatemala</c:v>
                </c:pt>
                <c:pt idx="11">
                  <c:v>Honduras</c:v>
                </c:pt>
                <c:pt idx="12">
                  <c:v>México</c:v>
                </c:pt>
                <c:pt idx="13">
                  <c:v>Nicaragua</c:v>
                </c:pt>
                <c:pt idx="14">
                  <c:v>Panamá</c:v>
                </c:pt>
                <c:pt idx="15">
                  <c:v>Paraguay</c:v>
                </c:pt>
                <c:pt idx="16">
                  <c:v>Perú</c:v>
                </c:pt>
                <c:pt idx="17">
                  <c:v>Portugal</c:v>
                </c:pt>
                <c:pt idx="18">
                  <c:v>R. Dominicana</c:v>
                </c:pt>
                <c:pt idx="20">
                  <c:v>Iberoamérica</c:v>
                </c:pt>
              </c:strCache>
            </c:strRef>
          </c:cat>
          <c:val>
            <c:numRef>
              <c:f>'Ind F3A'!$AJ$41:$AJ$63</c:f>
              <c:numCache>
                <c:formatCode>0</c:formatCode>
                <c:ptCount val="21"/>
                <c:pt idx="0">
                  <c:v>20.270457579168628</c:v>
                </c:pt>
                <c:pt idx="1">
                  <c:v>29.293112684555997</c:v>
                </c:pt>
                <c:pt idx="2">
                  <c:v>18.18181818181818</c:v>
                </c:pt>
                <c:pt idx="3">
                  <c:v>25.61456539308185</c:v>
                </c:pt>
                <c:pt idx="4">
                  <c:v>22.427649041571112</c:v>
                </c:pt>
                <c:pt idx="5">
                  <c:v>19.687897000912322</c:v>
                </c:pt>
                <c:pt idx="6">
                  <c:v>23.4251968503937</c:v>
                </c:pt>
                <c:pt idx="7">
                  <c:v>39.848197343453521</c:v>
                </c:pt>
                <c:pt idx="8">
                  <c:v>13.170861221566351</c:v>
                </c:pt>
                <c:pt idx="9">
                  <c:v>22.79329190686531</c:v>
                </c:pt>
                <c:pt idx="10">
                  <c:v>25.925925925925924</c:v>
                </c:pt>
                <c:pt idx="11">
                  <c:v>21.606980573226469</c:v>
                </c:pt>
                <c:pt idx="12">
                  <c:v>19.882884864549556</c:v>
                </c:pt>
                <c:pt idx="13">
                  <c:v>31.511519347902553</c:v>
                </c:pt>
                <c:pt idx="14">
                  <c:v>30.243105359238498</c:v>
                </c:pt>
                <c:pt idx="15">
                  <c:v>23.404255319148938</c:v>
                </c:pt>
                <c:pt idx="16">
                  <c:v>14.221584353348421</c:v>
                </c:pt>
                <c:pt idx="17">
                  <c:v>14.408602150537634</c:v>
                </c:pt>
                <c:pt idx="18">
                  <c:v>0</c:v>
                </c:pt>
                <c:pt idx="20">
                  <c:v>23.008723605800739</c:v>
                </c:pt>
              </c:numCache>
            </c:numRef>
          </c:val>
        </c:ser>
        <c:dLbls>
          <c:showVal val="1"/>
        </c:dLbls>
        <c:gapWidth val="50"/>
        <c:overlap val="100"/>
        <c:axId val="257323392"/>
        <c:axId val="257324928"/>
      </c:barChart>
      <c:catAx>
        <c:axId val="257323392"/>
        <c:scaling>
          <c:orientation val="minMax"/>
        </c:scaling>
        <c:axPos val="b"/>
        <c:numFmt formatCode="General" sourceLinked="1"/>
        <c:tickLblPos val="nextTo"/>
        <c:spPr>
          <a:ln w="3175">
            <a:solidFill>
              <a:srgbClr val="000000"/>
            </a:solidFill>
            <a:prstDash val="solid"/>
          </a:ln>
        </c:spPr>
        <c:txPr>
          <a:bodyPr rot="-2700000" vert="horz"/>
          <a:lstStyle/>
          <a:p>
            <a:pPr>
              <a:defRPr sz="700"/>
            </a:pPr>
            <a:endParaRPr lang="es-ES"/>
          </a:p>
        </c:txPr>
        <c:crossAx val="257324928"/>
        <c:crosses val="autoZero"/>
        <c:auto val="1"/>
        <c:lblAlgn val="ctr"/>
        <c:lblOffset val="0"/>
        <c:tickLblSkip val="1"/>
        <c:tickMarkSkip val="1"/>
      </c:catAx>
      <c:valAx>
        <c:axId val="257324928"/>
        <c:scaling>
          <c:orientation val="minMax"/>
          <c:max val="100"/>
        </c:scaling>
        <c:axPos val="l"/>
        <c:majorGridlines>
          <c:spPr>
            <a:ln w="3175">
              <a:solidFill>
                <a:srgbClr val="BFBFBF"/>
              </a:solidFill>
              <a:prstDash val="sysDot"/>
            </a:ln>
          </c:spPr>
        </c:majorGridlines>
        <c:numFmt formatCode="0" sourceLinked="0"/>
        <c:tickLblPos val="nextTo"/>
        <c:spPr>
          <a:ln w="3175">
            <a:solidFill>
              <a:srgbClr val="BFBFBF"/>
            </a:solidFill>
            <a:prstDash val="solid"/>
          </a:ln>
        </c:spPr>
        <c:txPr>
          <a:bodyPr rot="0" vert="horz"/>
          <a:lstStyle/>
          <a:p>
            <a:pPr>
              <a:defRPr sz="650"/>
            </a:pPr>
            <a:endParaRPr lang="es-ES"/>
          </a:p>
        </c:txPr>
        <c:crossAx val="257323392"/>
        <c:crosses val="autoZero"/>
        <c:crossBetween val="between"/>
        <c:majorUnit val="20"/>
      </c:valAx>
      <c:spPr>
        <a:noFill/>
        <a:ln w="25400">
          <a:noFill/>
        </a:ln>
      </c:spPr>
    </c:plotArea>
    <c:legend>
      <c:legendPos val="t"/>
      <c:spPr>
        <a:solidFill>
          <a:srgbClr val="FFFFFF"/>
        </a:solidFill>
        <a:ln w="25400">
          <a:noFill/>
        </a:ln>
      </c:spPr>
      <c:txPr>
        <a:bodyPr/>
        <a:lstStyle/>
        <a:p>
          <a:pPr>
            <a:defRPr sz="800"/>
          </a:pPr>
          <a:endParaRPr lang="es-ES"/>
        </a:p>
      </c:txPr>
    </c:legend>
    <c:plotVisOnly val="1"/>
    <c:dispBlanksAs val="gap"/>
  </c:chart>
  <c:spPr>
    <a:solidFill>
      <a:srgbClr val="FFFFFF"/>
    </a:solidFill>
    <a:ln w="9525">
      <a:noFill/>
    </a:ln>
  </c:spPr>
  <c:txPr>
    <a:bodyPr/>
    <a:lstStyle/>
    <a:p>
      <a:pPr>
        <a:defRPr sz="800" b="0" i="0" u="none" strike="noStrike" baseline="0">
          <a:solidFill>
            <a:srgbClr val="000000"/>
          </a:solidFill>
          <a:latin typeface="Avenir LT 35 Light" pitchFamily="2" charset="0"/>
          <a:ea typeface="Arial"/>
          <a:cs typeface="Arial"/>
        </a:defRPr>
      </a:pPr>
      <a:endParaRPr lang="es-ES"/>
    </a:p>
  </c:txPr>
  <c:printSettings>
    <c:headerFooter alignWithMargins="0"/>
    <c:pageMargins b="1" l="0.75000000000000744" r="0.75000000000000744" t="1" header="0" footer="0"/>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plotArea>
      <c:layout>
        <c:manualLayout>
          <c:layoutTarget val="inner"/>
          <c:xMode val="edge"/>
          <c:yMode val="edge"/>
          <c:x val="5.2800041250032924E-2"/>
          <c:y val="0.12815026591027487"/>
          <c:w val="0.92137181364770204"/>
          <c:h val="0.5549645680356432"/>
        </c:manualLayout>
      </c:layout>
      <c:barChart>
        <c:barDir val="col"/>
        <c:grouping val="stacked"/>
        <c:ser>
          <c:idx val="0"/>
          <c:order val="0"/>
          <c:tx>
            <c:strRef>
              <c:f>'Ind F3B'!$T$5:$T$6</c:f>
              <c:strCache>
                <c:ptCount val="1"/>
                <c:pt idx="0">
                  <c:v>CINE 1</c:v>
                </c:pt>
              </c:strCache>
            </c:strRef>
          </c:tx>
          <c:spPr>
            <a:solidFill>
              <a:schemeClr val="tx2"/>
            </a:solidFill>
            <a:ln w="25400">
              <a:noFill/>
            </a:ln>
          </c:spPr>
          <c:dLbls>
            <c:dLbl>
              <c:idx val="0"/>
              <c:layout>
                <c:manualLayout>
                  <c:x val="0"/>
                  <c:y val="-9.3396038496277849E-3"/>
                </c:manualLayout>
              </c:layout>
              <c:dLblPos val="ctr"/>
              <c:showVal val="1"/>
              <c:extLst>
                <c:ext xmlns:c15="http://schemas.microsoft.com/office/drawing/2012/chart" uri="{CE6537A1-D6FC-4f65-9D91-7224C49458BB}">
                  <c15:layout/>
                </c:ext>
              </c:extLst>
            </c:dLbl>
            <c:dLbl>
              <c:idx val="1"/>
              <c:layout>
                <c:manualLayout>
                  <c:x val="-2.353751416420882E-3"/>
                  <c:y val="-6.9444444444444829E-7"/>
                </c:manualLayout>
              </c:layout>
              <c:showVal val="1"/>
            </c:dLbl>
            <c:numFmt formatCode="0" sourceLinked="0"/>
            <c:spPr>
              <a:noFill/>
              <a:ln w="25400">
                <a:noFill/>
              </a:ln>
            </c:spPr>
            <c:txPr>
              <a:bodyPr/>
              <a:lstStyle/>
              <a:p>
                <a:pPr>
                  <a:defRPr sz="750">
                    <a:solidFill>
                      <a:schemeClr val="bg1"/>
                    </a:solidFill>
                  </a:defRPr>
                </a:pPr>
                <a:endParaRPr lang="es-ES"/>
              </a:p>
            </c:txPr>
            <c:showVal val="1"/>
            <c:extLst>
              <c:ext xmlns:c15="http://schemas.microsoft.com/office/drawing/2012/chart" uri="{CE6537A1-D6FC-4f65-9D91-7224C49458BB}">
                <c15:layout/>
                <c15:showLeaderLines val="0"/>
              </c:ext>
            </c:extLst>
          </c:dLbls>
          <c:cat>
            <c:strRef>
              <c:f>'Ind F3B'!$S$7:$S$27</c:f>
              <c:strCache>
                <c:ptCount val="21"/>
                <c:pt idx="0">
                  <c:v>Argentina</c:v>
                </c:pt>
                <c:pt idx="1">
                  <c:v>Bolivia </c:v>
                </c:pt>
                <c:pt idx="2">
                  <c:v>Brasil</c:v>
                </c:pt>
                <c:pt idx="3">
                  <c:v>Chile</c:v>
                </c:pt>
                <c:pt idx="4">
                  <c:v>Colombia</c:v>
                </c:pt>
                <c:pt idx="5">
                  <c:v>Costa Rica</c:v>
                </c:pt>
                <c:pt idx="6">
                  <c:v>Cuba</c:v>
                </c:pt>
                <c:pt idx="7">
                  <c:v>Ecuador</c:v>
                </c:pt>
                <c:pt idx="8">
                  <c:v>El Salvador</c:v>
                </c:pt>
                <c:pt idx="9">
                  <c:v>España</c:v>
                </c:pt>
                <c:pt idx="10">
                  <c:v>Guatemala</c:v>
                </c:pt>
                <c:pt idx="11">
                  <c:v>Honduras</c:v>
                </c:pt>
                <c:pt idx="12">
                  <c:v>México</c:v>
                </c:pt>
                <c:pt idx="13">
                  <c:v>Nicaragua</c:v>
                </c:pt>
                <c:pt idx="14">
                  <c:v>Paraguay</c:v>
                </c:pt>
                <c:pt idx="15">
                  <c:v>Perú</c:v>
                </c:pt>
                <c:pt idx="16">
                  <c:v>Portugal</c:v>
                </c:pt>
                <c:pt idx="17">
                  <c:v>R. Dominicana</c:v>
                </c:pt>
                <c:pt idx="18">
                  <c:v>Uruguay</c:v>
                </c:pt>
                <c:pt idx="20">
                  <c:v>Iberoamérica</c:v>
                </c:pt>
              </c:strCache>
            </c:strRef>
          </c:cat>
          <c:val>
            <c:numRef>
              <c:f>'Ind F3B'!$T$7:$T$27</c:f>
              <c:numCache>
                <c:formatCode>0.0</c:formatCode>
                <c:ptCount val="21"/>
                <c:pt idx="0">
                  <c:v>16.267523262682442</c:v>
                </c:pt>
                <c:pt idx="1">
                  <c:v>26.9</c:v>
                </c:pt>
                <c:pt idx="2">
                  <c:v>22.934686869385899</c:v>
                </c:pt>
                <c:pt idx="3">
                  <c:v>15.946928033941999</c:v>
                </c:pt>
                <c:pt idx="4">
                  <c:v>38.778714665899223</c:v>
                </c:pt>
                <c:pt idx="5">
                  <c:v>30.403993969988434</c:v>
                </c:pt>
                <c:pt idx="6">
                  <c:v>99</c:v>
                </c:pt>
                <c:pt idx="7">
                  <c:v>13.952318999999999</c:v>
                </c:pt>
                <c:pt idx="8">
                  <c:v>9.8443000000000005</c:v>
                </c:pt>
                <c:pt idx="9">
                  <c:v>22</c:v>
                </c:pt>
                <c:pt idx="10">
                  <c:v>9.6945999999999994</c:v>
                </c:pt>
                <c:pt idx="11">
                  <c:v>18.262119999999999</c:v>
                </c:pt>
                <c:pt idx="12">
                  <c:v>15.700565150239802</c:v>
                </c:pt>
                <c:pt idx="13">
                  <c:v>11.477460000000001</c:v>
                </c:pt>
                <c:pt idx="14">
                  <c:v>19.2</c:v>
                </c:pt>
                <c:pt idx="15">
                  <c:v>13.968343539656036</c:v>
                </c:pt>
                <c:pt idx="16">
                  <c:v>25.71</c:v>
                </c:pt>
                <c:pt idx="17">
                  <c:v>18.39</c:v>
                </c:pt>
                <c:pt idx="18" formatCode="General">
                  <c:v>13.9</c:v>
                </c:pt>
                <c:pt idx="20">
                  <c:v>27.422962602425944</c:v>
                </c:pt>
              </c:numCache>
            </c:numRef>
          </c:val>
        </c:ser>
        <c:ser>
          <c:idx val="1"/>
          <c:order val="1"/>
          <c:tx>
            <c:strRef>
              <c:f>'Ind F3B'!$U$5:$U$6</c:f>
              <c:strCache>
                <c:ptCount val="1"/>
                <c:pt idx="0">
                  <c:v>CINE 2+3</c:v>
                </c:pt>
              </c:strCache>
            </c:strRef>
          </c:tx>
          <c:spPr>
            <a:solidFill>
              <a:schemeClr val="tx2">
                <a:lumMod val="20000"/>
                <a:lumOff val="80000"/>
              </a:schemeClr>
            </a:solidFill>
            <a:ln w="25400">
              <a:noFill/>
            </a:ln>
          </c:spPr>
          <c:dLbls>
            <c:dLbl>
              <c:idx val="1"/>
              <c:layout>
                <c:manualLayout>
                  <c:x val="0"/>
                  <c:y val="-9.3322887627264647E-3"/>
                </c:manualLayout>
              </c:layout>
              <c:showVal val="1"/>
            </c:dLbl>
            <c:numFmt formatCode="0" sourceLinked="0"/>
            <c:spPr>
              <a:noFill/>
              <a:ln w="25400">
                <a:noFill/>
              </a:ln>
            </c:spPr>
            <c:txPr>
              <a:bodyPr/>
              <a:lstStyle/>
              <a:p>
                <a:pPr>
                  <a:defRPr sz="750">
                    <a:solidFill>
                      <a:srgbClr val="254061"/>
                    </a:solidFill>
                  </a:defRPr>
                </a:pPr>
                <a:endParaRPr lang="es-ES"/>
              </a:p>
            </c:txPr>
            <c:showVal val="1"/>
            <c:extLst>
              <c:ext xmlns:c15="http://schemas.microsoft.com/office/drawing/2012/chart" uri="{CE6537A1-D6FC-4f65-9D91-7224C49458BB}">
                <c15:layout/>
                <c15:showLeaderLines val="0"/>
              </c:ext>
            </c:extLst>
          </c:dLbls>
          <c:cat>
            <c:strRef>
              <c:f>'Ind F3B'!$S$7:$S$27</c:f>
              <c:strCache>
                <c:ptCount val="21"/>
                <c:pt idx="0">
                  <c:v>Argentina</c:v>
                </c:pt>
                <c:pt idx="1">
                  <c:v>Bolivia </c:v>
                </c:pt>
                <c:pt idx="2">
                  <c:v>Brasil</c:v>
                </c:pt>
                <c:pt idx="3">
                  <c:v>Chile</c:v>
                </c:pt>
                <c:pt idx="4">
                  <c:v>Colombia</c:v>
                </c:pt>
                <c:pt idx="5">
                  <c:v>Costa Rica</c:v>
                </c:pt>
                <c:pt idx="6">
                  <c:v>Cuba</c:v>
                </c:pt>
                <c:pt idx="7">
                  <c:v>Ecuador</c:v>
                </c:pt>
                <c:pt idx="8">
                  <c:v>El Salvador</c:v>
                </c:pt>
                <c:pt idx="9">
                  <c:v>España</c:v>
                </c:pt>
                <c:pt idx="10">
                  <c:v>Guatemala</c:v>
                </c:pt>
                <c:pt idx="11">
                  <c:v>Honduras</c:v>
                </c:pt>
                <c:pt idx="12">
                  <c:v>México</c:v>
                </c:pt>
                <c:pt idx="13">
                  <c:v>Nicaragua</c:v>
                </c:pt>
                <c:pt idx="14">
                  <c:v>Paraguay</c:v>
                </c:pt>
                <c:pt idx="15">
                  <c:v>Perú</c:v>
                </c:pt>
                <c:pt idx="16">
                  <c:v>Portugal</c:v>
                </c:pt>
                <c:pt idx="17">
                  <c:v>R. Dominicana</c:v>
                </c:pt>
                <c:pt idx="18">
                  <c:v>Uruguay</c:v>
                </c:pt>
                <c:pt idx="20">
                  <c:v>Iberoamérica</c:v>
                </c:pt>
              </c:strCache>
            </c:strRef>
          </c:cat>
          <c:val>
            <c:numRef>
              <c:f>'Ind F3B'!$U$7:$U$27</c:f>
              <c:numCache>
                <c:formatCode>0.0</c:formatCode>
                <c:ptCount val="21"/>
                <c:pt idx="0">
                  <c:v>23.560921455231622</c:v>
                </c:pt>
                <c:pt idx="1">
                  <c:v>16</c:v>
                </c:pt>
                <c:pt idx="2">
                  <c:v>22.85</c:v>
                </c:pt>
                <c:pt idx="3">
                  <c:v>15.169862957567</c:v>
                </c:pt>
                <c:pt idx="4">
                  <c:v>38.778714665899223</c:v>
                </c:pt>
                <c:pt idx="5">
                  <c:v>40.73661247351194</c:v>
                </c:pt>
                <c:pt idx="6">
                  <c:v>21</c:v>
                </c:pt>
                <c:pt idx="7">
                  <c:v>7.8434439999999999</c:v>
                </c:pt>
                <c:pt idx="8">
                  <c:v>11.30593</c:v>
                </c:pt>
                <c:pt idx="9">
                  <c:v>28</c:v>
                </c:pt>
                <c:pt idx="10">
                  <c:v>5.1152300000000004</c:v>
                </c:pt>
                <c:pt idx="12">
                  <c:v>17.93416770139843</c:v>
                </c:pt>
                <c:pt idx="13">
                  <c:v>7.5753399999999997</c:v>
                </c:pt>
                <c:pt idx="14">
                  <c:v>22.4</c:v>
                </c:pt>
                <c:pt idx="15">
                  <c:v>16.339138965833708</c:v>
                </c:pt>
                <c:pt idx="16">
                  <c:v>32.67</c:v>
                </c:pt>
                <c:pt idx="17">
                  <c:v>16.079999999999998</c:v>
                </c:pt>
                <c:pt idx="18" formatCode="General">
                  <c:v>29.6</c:v>
                </c:pt>
                <c:pt idx="20">
                  <c:v>22.060995063684192</c:v>
                </c:pt>
              </c:numCache>
            </c:numRef>
          </c:val>
        </c:ser>
        <c:dLbls>
          <c:showVal val="1"/>
        </c:dLbls>
        <c:gapWidth val="50"/>
        <c:overlap val="100"/>
        <c:axId val="257391232"/>
        <c:axId val="255795584"/>
      </c:barChart>
      <c:catAx>
        <c:axId val="257391232"/>
        <c:scaling>
          <c:orientation val="minMax"/>
        </c:scaling>
        <c:axPos val="b"/>
        <c:numFmt formatCode="General" sourceLinked="1"/>
        <c:tickLblPos val="nextTo"/>
        <c:spPr>
          <a:ln w="3175">
            <a:solidFill>
              <a:srgbClr val="000000"/>
            </a:solidFill>
            <a:prstDash val="solid"/>
          </a:ln>
        </c:spPr>
        <c:txPr>
          <a:bodyPr rot="-2700000" vert="horz"/>
          <a:lstStyle/>
          <a:p>
            <a:pPr>
              <a:defRPr/>
            </a:pPr>
            <a:endParaRPr lang="es-ES"/>
          </a:p>
        </c:txPr>
        <c:crossAx val="255795584"/>
        <c:crosses val="autoZero"/>
        <c:auto val="1"/>
        <c:lblAlgn val="ctr"/>
        <c:lblOffset val="0"/>
        <c:tickLblSkip val="1"/>
        <c:tickMarkSkip val="1"/>
      </c:catAx>
      <c:valAx>
        <c:axId val="255795584"/>
        <c:scaling>
          <c:orientation val="minMax"/>
          <c:max val="125"/>
          <c:min val="0"/>
        </c:scaling>
        <c:axPos val="l"/>
        <c:majorGridlines>
          <c:spPr>
            <a:ln w="3175">
              <a:solidFill>
                <a:srgbClr val="BFBFBF">
                  <a:alpha val="40000"/>
                </a:srgbClr>
              </a:solidFill>
              <a:prstDash val="sysDot"/>
            </a:ln>
          </c:spPr>
        </c:majorGridlines>
        <c:numFmt formatCode="0" sourceLinked="0"/>
        <c:tickLblPos val="nextTo"/>
        <c:spPr>
          <a:ln w="3175">
            <a:solidFill>
              <a:srgbClr val="7F7F7F"/>
            </a:solidFill>
            <a:prstDash val="solid"/>
          </a:ln>
        </c:spPr>
        <c:txPr>
          <a:bodyPr rot="0" vert="horz"/>
          <a:lstStyle/>
          <a:p>
            <a:pPr>
              <a:defRPr sz="650"/>
            </a:pPr>
            <a:endParaRPr lang="es-ES"/>
          </a:p>
        </c:txPr>
        <c:crossAx val="257391232"/>
        <c:crosses val="autoZero"/>
        <c:crossBetween val="between"/>
        <c:majorUnit val="20"/>
      </c:valAx>
      <c:spPr>
        <a:noFill/>
        <a:ln w="25400">
          <a:noFill/>
        </a:ln>
      </c:spPr>
    </c:plotArea>
    <c:legend>
      <c:legendPos val="t"/>
      <c:spPr>
        <a:solidFill>
          <a:srgbClr val="FFFFFF"/>
        </a:solidFill>
        <a:ln w="25400">
          <a:noFill/>
        </a:ln>
      </c:spPr>
      <c:txPr>
        <a:bodyPr/>
        <a:lstStyle/>
        <a:p>
          <a:pPr>
            <a:defRPr sz="800"/>
          </a:pPr>
          <a:endParaRPr lang="es-ES"/>
        </a:p>
      </c:txPr>
    </c:legend>
    <c:plotVisOnly val="1"/>
    <c:dispBlanksAs val="gap"/>
  </c:chart>
  <c:spPr>
    <a:solidFill>
      <a:srgbClr val="FFFFFF"/>
    </a:solidFill>
    <a:ln w="9525">
      <a:noFill/>
    </a:ln>
  </c:spPr>
  <c:txPr>
    <a:bodyPr/>
    <a:lstStyle/>
    <a:p>
      <a:pPr>
        <a:defRPr sz="800" b="0" i="0" u="none" strike="noStrike" baseline="0">
          <a:solidFill>
            <a:srgbClr val="000000"/>
          </a:solidFill>
          <a:latin typeface="Avenir LT 35 Light" pitchFamily="2" charset="0"/>
          <a:ea typeface="Arial"/>
          <a:cs typeface="Arial"/>
        </a:defRPr>
      </a:pPr>
      <a:endParaRPr lang="es-ES"/>
    </a:p>
  </c:txPr>
  <c:printSettings>
    <c:headerFooter alignWithMargins="0"/>
    <c:pageMargins b="1" l="0.75000000000000755" r="0.75000000000000755" t="1" header="0" footer="0"/>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s-ES"/>
  <c:style val="7"/>
  <c:chart>
    <c:autoTitleDeleted val="1"/>
    <c:plotArea>
      <c:layout>
        <c:manualLayout>
          <c:layoutTarget val="inner"/>
          <c:xMode val="edge"/>
          <c:yMode val="edge"/>
          <c:x val="0.27166394335512001"/>
          <c:y val="1.3229166666666731E-2"/>
          <c:w val="0.69350217864923658"/>
          <c:h val="0.91029861111111365"/>
        </c:manualLayout>
      </c:layout>
      <c:barChart>
        <c:barDir val="bar"/>
        <c:grouping val="clustered"/>
        <c:ser>
          <c:idx val="0"/>
          <c:order val="0"/>
          <c:spPr>
            <a:solidFill>
              <a:srgbClr val="6893C6"/>
            </a:solidFill>
          </c:spPr>
          <c:dLbls>
            <c:dLbl>
              <c:idx val="0"/>
              <c:layout>
                <c:manualLayout>
                  <c:x val="-4.6114742193173585E-3"/>
                  <c:y val="0"/>
                </c:manualLayout>
              </c:layout>
              <c:showVal val="1"/>
              <c:extLst>
                <c:ext xmlns:c15="http://schemas.microsoft.com/office/drawing/2012/chart" uri="{CE6537A1-D6FC-4f65-9D91-7224C49458BB}"/>
              </c:extLst>
            </c:dLbl>
            <c:dLbl>
              <c:idx val="9"/>
              <c:layout>
                <c:manualLayout>
                  <c:x val="-6.9172113289760412E-3"/>
                  <c:y val="0"/>
                </c:manualLayout>
              </c:layout>
              <c:showVal val="1"/>
              <c:extLst>
                <c:ext xmlns:c15="http://schemas.microsoft.com/office/drawing/2012/chart" uri="{CE6537A1-D6FC-4f65-9D91-7224C49458BB}"/>
              </c:extLst>
            </c:dLbl>
            <c:dLbl>
              <c:idx val="14"/>
              <c:layout>
                <c:manualLayout>
                  <c:x val="-6.9172113289760412E-3"/>
                  <c:y val="-8.8194444444445793E-3"/>
                </c:manualLayout>
              </c:layout>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val>
            <c:numRef>
              <c:f>IndicadorF4!#REF!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IndicadorF4!#REF!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IndicadorF4!#REF!</c15:sqref>
                        </c15:formulaRef>
                      </c:ext>
                    </c:extLst>
                  </c:multiLvlStrRef>
                </c15:cat>
              </c15:filteredCategoryTitle>
            </c:ext>
          </c:extLst>
        </c:ser>
        <c:gapWidth val="44"/>
        <c:axId val="255835520"/>
        <c:axId val="255841408"/>
      </c:barChart>
      <c:catAx>
        <c:axId val="255835520"/>
        <c:scaling>
          <c:orientation val="minMax"/>
        </c:scaling>
        <c:axPos val="l"/>
        <c:numFmt formatCode="General" sourceLinked="1"/>
        <c:tickLblPos val="nextTo"/>
        <c:crossAx val="255841408"/>
        <c:crosses val="autoZero"/>
        <c:auto val="1"/>
        <c:lblAlgn val="ctr"/>
        <c:lblOffset val="100"/>
        <c:tickLblSkip val="1"/>
      </c:catAx>
      <c:valAx>
        <c:axId val="255841408"/>
        <c:scaling>
          <c:orientation val="minMax"/>
        </c:scaling>
        <c:axPos val="b"/>
        <c:majorGridlines>
          <c:spPr>
            <a:ln w="3175">
              <a:prstDash val="sysDot"/>
            </a:ln>
          </c:spPr>
        </c:majorGridlines>
        <c:numFmt formatCode="General" sourceLinked="1"/>
        <c:tickLblPos val="nextTo"/>
        <c:crossAx val="255835520"/>
        <c:crosses val="autoZero"/>
        <c:crossBetween val="between"/>
      </c:valAx>
    </c:plotArea>
    <c:plotVisOnly val="1"/>
    <c:dispBlanksAs val="gap"/>
  </c:chart>
  <c:spPr>
    <a:ln>
      <a:noFill/>
    </a:ln>
  </c:spPr>
  <c:txPr>
    <a:bodyPr/>
    <a:lstStyle/>
    <a:p>
      <a:pPr>
        <a:defRPr sz="800"/>
      </a:pPr>
      <a:endParaRPr lang="es-ES"/>
    </a:p>
  </c:txPr>
  <c:printSettings>
    <c:headerFooter/>
    <c:pageMargins b="0.75000000000000644" l="0.70000000000000362" r="0.70000000000000362" t="0.75000000000000644"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815185185185211E-2"/>
          <c:y val="0.14162151880152088"/>
          <c:w val="0.91831444444444399"/>
          <c:h val="0.56562596271605303"/>
        </c:manualLayout>
      </c:layout>
      <c:barChart>
        <c:barDir val="col"/>
        <c:grouping val="clustered"/>
        <c:ser>
          <c:idx val="0"/>
          <c:order val="0"/>
          <c:tx>
            <c:strRef>
              <c:f>'Ind F4'!$T$6:$T$7</c:f>
              <c:strCache>
                <c:ptCount val="1"/>
                <c:pt idx="0">
                  <c:v>%Salarios/Gasto corriente</c:v>
                </c:pt>
              </c:strCache>
            </c:strRef>
          </c:tx>
          <c:spPr>
            <a:pattFill prst="pct20">
              <a:fgClr>
                <a:srgbClr val="1F497D">
                  <a:lumMod val="75000"/>
                </a:srgbClr>
              </a:fgClr>
              <a:bgClr>
                <a:prstClr val="white"/>
              </a:bgClr>
            </a:pattFill>
            <a:ln w="9525">
              <a:solidFill>
                <a:srgbClr val="254061"/>
              </a:solidFill>
            </a:ln>
          </c:spPr>
          <c:dLbls>
            <c:spPr>
              <a:noFill/>
              <a:ln>
                <a:noFill/>
              </a:ln>
              <a:effectLst/>
            </c:spPr>
            <c:txPr>
              <a:bodyPr/>
              <a:lstStyle/>
              <a:p>
                <a:pPr>
                  <a:defRPr>
                    <a:solidFill>
                      <a:srgbClr val="254061"/>
                    </a:solidFill>
                  </a:defRPr>
                </a:pPr>
                <a:endParaRPr lang="es-ES"/>
              </a:p>
            </c:txPr>
            <c:showVal val="1"/>
            <c:extLst>
              <c:ext xmlns:c15="http://schemas.microsoft.com/office/drawing/2012/chart" uri="{CE6537A1-D6FC-4f65-9D91-7224C49458BB}">
                <c15:layout/>
                <c15:showLeaderLines val="0"/>
              </c:ext>
            </c:extLst>
          </c:dLbls>
          <c:cat>
            <c:strRef>
              <c:f>'Ind F4'!$S$8:$S$21</c:f>
              <c:strCache>
                <c:ptCount val="14"/>
                <c:pt idx="0">
                  <c:v>Argentina</c:v>
                </c:pt>
                <c:pt idx="1">
                  <c:v>Bolivia </c:v>
                </c:pt>
                <c:pt idx="2">
                  <c:v>Brasil</c:v>
                </c:pt>
                <c:pt idx="3">
                  <c:v>Costa Rica</c:v>
                </c:pt>
                <c:pt idx="4">
                  <c:v>Cuba</c:v>
                </c:pt>
                <c:pt idx="5">
                  <c:v>España</c:v>
                </c:pt>
                <c:pt idx="6">
                  <c:v>Guatemala</c:v>
                </c:pt>
                <c:pt idx="7">
                  <c:v>México</c:v>
                </c:pt>
                <c:pt idx="8">
                  <c:v>Paraguay</c:v>
                </c:pt>
                <c:pt idx="9">
                  <c:v>Perú</c:v>
                </c:pt>
                <c:pt idx="10">
                  <c:v>Portugal</c:v>
                </c:pt>
                <c:pt idx="11">
                  <c:v>R. Dominicana </c:v>
                </c:pt>
                <c:pt idx="13">
                  <c:v>Iberoamérica</c:v>
                </c:pt>
              </c:strCache>
            </c:strRef>
          </c:cat>
          <c:val>
            <c:numRef>
              <c:f>'Ind F4'!$T$8:$T$21</c:f>
              <c:numCache>
                <c:formatCode>0</c:formatCode>
                <c:ptCount val="14"/>
                <c:pt idx="0">
                  <c:v>93.350867964229352</c:v>
                </c:pt>
                <c:pt idx="1">
                  <c:v>76.5</c:v>
                </c:pt>
                <c:pt idx="2">
                  <c:v>71.600520494469748</c:v>
                </c:pt>
                <c:pt idx="3">
                  <c:v>85.51453892651584</c:v>
                </c:pt>
                <c:pt idx="4">
                  <c:v>73.618153017960566</c:v>
                </c:pt>
                <c:pt idx="5">
                  <c:v>80.797481636935998</c:v>
                </c:pt>
                <c:pt idx="6">
                  <c:v>95.941878567721844</c:v>
                </c:pt>
                <c:pt idx="7">
                  <c:v>95.362199876872566</c:v>
                </c:pt>
                <c:pt idx="8">
                  <c:v>86.158798283261788</c:v>
                </c:pt>
                <c:pt idx="9">
                  <c:v>72.4375</c:v>
                </c:pt>
                <c:pt idx="10">
                  <c:v>82.549450549450555</c:v>
                </c:pt>
                <c:pt idx="11">
                  <c:v>51.96832319522553</c:v>
                </c:pt>
                <c:pt idx="13">
                  <c:v>87.805422517255522</c:v>
                </c:pt>
              </c:numCache>
            </c:numRef>
          </c:val>
        </c:ser>
        <c:gapWidth val="50"/>
        <c:overlap val="53"/>
        <c:axId val="256741760"/>
        <c:axId val="256743296"/>
      </c:barChart>
      <c:catAx>
        <c:axId val="256741760"/>
        <c:scaling>
          <c:orientation val="minMax"/>
        </c:scaling>
        <c:axPos val="b"/>
        <c:numFmt formatCode="General" sourceLinked="0"/>
        <c:tickLblPos val="nextTo"/>
        <c:spPr>
          <a:ln>
            <a:solidFill>
              <a:srgbClr val="7F7F7F"/>
            </a:solidFill>
          </a:ln>
        </c:spPr>
        <c:crossAx val="256743296"/>
        <c:crosses val="autoZero"/>
        <c:auto val="1"/>
        <c:lblAlgn val="ctr"/>
        <c:lblOffset val="100"/>
      </c:catAx>
      <c:valAx>
        <c:axId val="256743296"/>
        <c:scaling>
          <c:orientation val="minMax"/>
          <c:min val="40"/>
        </c:scaling>
        <c:axPos val="l"/>
        <c:majorGridlines>
          <c:spPr>
            <a:ln w="6350">
              <a:solidFill>
                <a:srgbClr val="BFBFBF"/>
              </a:solidFill>
              <a:prstDash val="sysDot"/>
            </a:ln>
          </c:spPr>
        </c:majorGridlines>
        <c:numFmt formatCode="0" sourceLinked="1"/>
        <c:tickLblPos val="nextTo"/>
        <c:spPr>
          <a:ln w="6350">
            <a:solidFill>
              <a:srgbClr val="BFBFBF"/>
            </a:solidFill>
          </a:ln>
        </c:spPr>
        <c:txPr>
          <a:bodyPr/>
          <a:lstStyle/>
          <a:p>
            <a:pPr>
              <a:defRPr sz="700"/>
            </a:pPr>
            <a:endParaRPr lang="es-ES"/>
          </a:p>
        </c:txPr>
        <c:crossAx val="256741760"/>
        <c:crosses val="autoZero"/>
        <c:crossBetween val="between"/>
      </c:valAx>
    </c:plotArea>
    <c:legend>
      <c:legendPos val="t"/>
      <c:layout>
        <c:manualLayout>
          <c:xMode val="edge"/>
          <c:yMode val="edge"/>
          <c:x val="0.29461351851851775"/>
          <c:y val="2.6258241883205469E-2"/>
          <c:w val="0.3472729629629675"/>
          <c:h val="6.722316679910649E-2"/>
        </c:manualLayout>
      </c:layout>
    </c:legend>
    <c:plotVisOnly val="1"/>
    <c:dispBlanksAs val="gap"/>
  </c:chart>
  <c:spPr>
    <a:pattFill prst="pct20">
      <a:fgClr>
        <a:srgbClr val="FFFFFF"/>
      </a:fgClr>
      <a:bgClr>
        <a:sysClr val="window" lastClr="FFFFFF"/>
      </a:bgClr>
    </a:pattFill>
    <a:ln>
      <a:noFill/>
    </a:ln>
  </c:spPr>
  <c:txPr>
    <a:bodyPr/>
    <a:lstStyle/>
    <a:p>
      <a:pPr>
        <a:defRPr sz="800">
          <a:latin typeface="Avenir LT 35 Light" pitchFamily="2" charset="0"/>
        </a:defRPr>
      </a:pPr>
      <a:endParaRPr lang="es-ES"/>
    </a:p>
  </c:txPr>
  <c:printSettings>
    <c:headerFooter/>
    <c:pageMargins b="1" l="0.75000000000000444" r="0.75000000000000444"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plotArea>
      <c:layout>
        <c:manualLayout>
          <c:layoutTarget val="inner"/>
          <c:xMode val="edge"/>
          <c:yMode val="edge"/>
          <c:x val="5.2800041250032924E-2"/>
          <c:y val="0.16210312499999988"/>
          <c:w val="0.92137181364770193"/>
          <c:h val="0.52085243055555663"/>
        </c:manualLayout>
      </c:layout>
      <c:barChart>
        <c:barDir val="col"/>
        <c:grouping val="stacked"/>
        <c:ser>
          <c:idx val="0"/>
          <c:order val="0"/>
          <c:tx>
            <c:strRef>
              <c:f>'Ind F4'!$P$6:$P$7</c:f>
              <c:strCache>
                <c:ptCount val="1"/>
                <c:pt idx="0">
                  <c:v>T gasto capital</c:v>
                </c:pt>
              </c:strCache>
            </c:strRef>
          </c:tx>
          <c:spPr>
            <a:solidFill>
              <a:schemeClr val="tx2"/>
            </a:solidFill>
            <a:ln w="25400">
              <a:noFill/>
            </a:ln>
          </c:spPr>
          <c:dLbls>
            <c:dLbl>
              <c:idx val="2"/>
              <c:layout>
                <c:manualLayout>
                  <c:x val="2.3518518518518502E-3"/>
                  <c:y val="-9.7534756088458042E-4"/>
                </c:manualLayout>
              </c:layout>
              <c:dLblPos val="ctr"/>
              <c:showVal val="1"/>
              <c:extLst>
                <c:ext xmlns:c15="http://schemas.microsoft.com/office/drawing/2012/chart" uri="{CE6537A1-D6FC-4f65-9D91-7224C49458BB}">
                  <c15:layout/>
                </c:ext>
              </c:extLst>
            </c:dLbl>
            <c:dLbl>
              <c:idx val="8"/>
              <c:layout>
                <c:manualLayout>
                  <c:x val="0"/>
                  <c:y val="1.6687505794273079E-3"/>
                </c:manualLayout>
              </c:layout>
              <c:dLblPos val="ctr"/>
              <c:showVal val="1"/>
              <c:extLst>
                <c:ext xmlns:c15="http://schemas.microsoft.com/office/drawing/2012/chart" uri="{CE6537A1-D6FC-4f65-9D91-7224C49458BB}">
                  <c15:layout/>
                </c:ext>
              </c:extLst>
            </c:dLbl>
            <c:dLbl>
              <c:idx val="10"/>
              <c:layout>
                <c:manualLayout>
                  <c:x val="0"/>
                  <c:y val="2.9881954820123514E-3"/>
                </c:manualLayout>
              </c:layout>
              <c:dLblPos val="ctr"/>
              <c:showVal val="1"/>
              <c:extLst>
                <c:ext xmlns:c15="http://schemas.microsoft.com/office/drawing/2012/chart" uri="{CE6537A1-D6FC-4f65-9D91-7224C49458BB}">
                  <c15:layout/>
                </c:ext>
              </c:extLst>
            </c:dLbl>
            <c:dLbl>
              <c:idx val="13"/>
              <c:layout>
                <c:manualLayout>
                  <c:x val="0"/>
                  <c:y val="-8.9486142182689157E-3"/>
                </c:manualLayout>
              </c:layout>
              <c:dLblPos val="ctr"/>
              <c:showVal val="1"/>
              <c:extLst>
                <c:ext xmlns:c15="http://schemas.microsoft.com/office/drawing/2012/chart" uri="{CE6537A1-D6FC-4f65-9D91-7224C49458BB}">
                  <c15:layout/>
                </c:ext>
              </c:extLst>
            </c:dLbl>
            <c:numFmt formatCode="0" sourceLinked="0"/>
            <c:spPr>
              <a:noFill/>
              <a:ln w="25400">
                <a:noFill/>
              </a:ln>
            </c:spPr>
            <c:txPr>
              <a:bodyPr/>
              <a:lstStyle/>
              <a:p>
                <a:pPr>
                  <a:defRPr sz="700">
                    <a:solidFill>
                      <a:schemeClr val="bg1"/>
                    </a:solidFill>
                  </a:defRPr>
                </a:pPr>
                <a:endParaRPr lang="es-ES"/>
              </a:p>
            </c:txPr>
            <c:dLblPos val="inBase"/>
            <c:showVal val="1"/>
            <c:extLst>
              <c:ext xmlns:c15="http://schemas.microsoft.com/office/drawing/2012/chart" uri="{CE6537A1-D6FC-4f65-9D91-7224C49458BB}">
                <c15:layout/>
                <c15:showLeaderLines val="0"/>
              </c:ext>
            </c:extLst>
          </c:dLbls>
          <c:cat>
            <c:strRef>
              <c:f>'Ind F4'!$O$8:$O$21</c:f>
              <c:strCache>
                <c:ptCount val="14"/>
                <c:pt idx="0">
                  <c:v>Argentina</c:v>
                </c:pt>
                <c:pt idx="1">
                  <c:v>Bolivia </c:v>
                </c:pt>
                <c:pt idx="2">
                  <c:v>Brasil</c:v>
                </c:pt>
                <c:pt idx="3">
                  <c:v>Costa Rica</c:v>
                </c:pt>
                <c:pt idx="4">
                  <c:v>Cuba</c:v>
                </c:pt>
                <c:pt idx="5">
                  <c:v>España</c:v>
                </c:pt>
                <c:pt idx="6">
                  <c:v>Guatemala</c:v>
                </c:pt>
                <c:pt idx="7">
                  <c:v>México</c:v>
                </c:pt>
                <c:pt idx="8">
                  <c:v>Paraguay</c:v>
                </c:pt>
                <c:pt idx="9">
                  <c:v>Perú</c:v>
                </c:pt>
                <c:pt idx="10">
                  <c:v>Portugal</c:v>
                </c:pt>
                <c:pt idx="11">
                  <c:v>R. Dominicana </c:v>
                </c:pt>
                <c:pt idx="13">
                  <c:v>Iberoamérica</c:v>
                </c:pt>
              </c:strCache>
            </c:strRef>
          </c:cat>
          <c:val>
            <c:numRef>
              <c:f>'Ind F4'!$P$8:$P$21</c:f>
              <c:numCache>
                <c:formatCode>0.0</c:formatCode>
                <c:ptCount val="14"/>
                <c:pt idx="0">
                  <c:v>4.6300188362389898</c:v>
                </c:pt>
                <c:pt idx="1">
                  <c:v>16.470163445269414</c:v>
                </c:pt>
                <c:pt idx="2">
                  <c:v>5.7848120652807467</c:v>
                </c:pt>
                <c:pt idx="3">
                  <c:v>2.9804218830150435</c:v>
                </c:pt>
                <c:pt idx="4">
                  <c:v>1.04874</c:v>
                </c:pt>
                <c:pt idx="5">
                  <c:v>4.7</c:v>
                </c:pt>
                <c:pt idx="6">
                  <c:v>3.65</c:v>
                </c:pt>
                <c:pt idx="7">
                  <c:v>2.5355632575353901</c:v>
                </c:pt>
                <c:pt idx="8">
                  <c:v>6.8</c:v>
                </c:pt>
                <c:pt idx="9">
                  <c:v>20</c:v>
                </c:pt>
                <c:pt idx="10">
                  <c:v>9</c:v>
                </c:pt>
                <c:pt idx="11">
                  <c:v>12.87</c:v>
                </c:pt>
                <c:pt idx="13">
                  <c:v>9.9213266953553205</c:v>
                </c:pt>
              </c:numCache>
            </c:numRef>
          </c:val>
        </c:ser>
        <c:ser>
          <c:idx val="1"/>
          <c:order val="1"/>
          <c:tx>
            <c:strRef>
              <c:f>'Ind F4'!$Q$6:$Q$7</c:f>
              <c:strCache>
                <c:ptCount val="1"/>
                <c:pt idx="0">
                  <c:v>T gasto corriente</c:v>
                </c:pt>
              </c:strCache>
            </c:strRef>
          </c:tx>
          <c:spPr>
            <a:solidFill>
              <a:srgbClr val="1F497D">
                <a:lumMod val="40000"/>
                <a:lumOff val="60000"/>
              </a:srgbClr>
            </a:solidFill>
            <a:ln w="25400">
              <a:noFill/>
            </a:ln>
          </c:spPr>
          <c:dLbls>
            <c:numFmt formatCode="0" sourceLinked="0"/>
            <c:spPr>
              <a:noFill/>
              <a:ln w="25400">
                <a:noFill/>
              </a:ln>
            </c:spPr>
            <c:txPr>
              <a:bodyPr/>
              <a:lstStyle/>
              <a:p>
                <a:pPr>
                  <a:defRPr sz="700">
                    <a:solidFill>
                      <a:srgbClr val="254061"/>
                    </a:solidFill>
                  </a:defRPr>
                </a:pPr>
                <a:endParaRPr lang="es-ES"/>
              </a:p>
            </c:txPr>
            <c:showVal val="1"/>
            <c:extLst>
              <c:ext xmlns:c15="http://schemas.microsoft.com/office/drawing/2012/chart" uri="{CE6537A1-D6FC-4f65-9D91-7224C49458BB}">
                <c15:layout/>
                <c15:showLeaderLines val="0"/>
              </c:ext>
            </c:extLst>
          </c:dLbls>
          <c:cat>
            <c:strRef>
              <c:f>'Ind F4'!$O$8:$O$21</c:f>
              <c:strCache>
                <c:ptCount val="14"/>
                <c:pt idx="0">
                  <c:v>Argentina</c:v>
                </c:pt>
                <c:pt idx="1">
                  <c:v>Bolivia </c:v>
                </c:pt>
                <c:pt idx="2">
                  <c:v>Brasil</c:v>
                </c:pt>
                <c:pt idx="3">
                  <c:v>Costa Rica</c:v>
                </c:pt>
                <c:pt idx="4">
                  <c:v>Cuba</c:v>
                </c:pt>
                <c:pt idx="5">
                  <c:v>España</c:v>
                </c:pt>
                <c:pt idx="6">
                  <c:v>Guatemala</c:v>
                </c:pt>
                <c:pt idx="7">
                  <c:v>México</c:v>
                </c:pt>
                <c:pt idx="8">
                  <c:v>Paraguay</c:v>
                </c:pt>
                <c:pt idx="9">
                  <c:v>Perú</c:v>
                </c:pt>
                <c:pt idx="10">
                  <c:v>Portugal</c:v>
                </c:pt>
                <c:pt idx="11">
                  <c:v>R. Dominicana </c:v>
                </c:pt>
                <c:pt idx="13">
                  <c:v>Iberoamérica</c:v>
                </c:pt>
              </c:strCache>
            </c:strRef>
          </c:cat>
          <c:val>
            <c:numRef>
              <c:f>'Ind F4'!$Q$8:$Q$21</c:f>
              <c:numCache>
                <c:formatCode>0.0</c:formatCode>
                <c:ptCount val="14"/>
                <c:pt idx="0">
                  <c:v>95.05</c:v>
                </c:pt>
                <c:pt idx="1">
                  <c:v>83.529836554730579</c:v>
                </c:pt>
                <c:pt idx="2">
                  <c:v>94.215187934719253</c:v>
                </c:pt>
                <c:pt idx="3">
                  <c:v>97.01957811698496</c:v>
                </c:pt>
                <c:pt idx="4">
                  <c:v>98.951260000000005</c:v>
                </c:pt>
                <c:pt idx="5">
                  <c:v>95.3</c:v>
                </c:pt>
                <c:pt idx="6">
                  <c:v>96.35</c:v>
                </c:pt>
                <c:pt idx="7">
                  <c:v>97.46</c:v>
                </c:pt>
                <c:pt idx="8">
                  <c:v>93.2</c:v>
                </c:pt>
                <c:pt idx="9">
                  <c:v>80</c:v>
                </c:pt>
                <c:pt idx="10">
                  <c:v>91</c:v>
                </c:pt>
                <c:pt idx="11">
                  <c:v>87.13</c:v>
                </c:pt>
                <c:pt idx="13">
                  <c:v>90.078673304644681</c:v>
                </c:pt>
              </c:numCache>
            </c:numRef>
          </c:val>
        </c:ser>
        <c:dLbls>
          <c:showVal val="1"/>
        </c:dLbls>
        <c:gapWidth val="50"/>
        <c:overlap val="100"/>
        <c:axId val="255888000"/>
        <c:axId val="255889792"/>
      </c:barChart>
      <c:catAx>
        <c:axId val="255888000"/>
        <c:scaling>
          <c:orientation val="minMax"/>
        </c:scaling>
        <c:axPos val="b"/>
        <c:numFmt formatCode="General" sourceLinked="1"/>
        <c:tickLblPos val="nextTo"/>
        <c:spPr>
          <a:ln w="3175">
            <a:solidFill>
              <a:srgbClr val="7F7F7F"/>
            </a:solidFill>
            <a:prstDash val="solid"/>
          </a:ln>
        </c:spPr>
        <c:txPr>
          <a:bodyPr rot="-2700000" vert="horz"/>
          <a:lstStyle/>
          <a:p>
            <a:pPr>
              <a:defRPr/>
            </a:pPr>
            <a:endParaRPr lang="es-ES"/>
          </a:p>
        </c:txPr>
        <c:crossAx val="255889792"/>
        <c:crosses val="autoZero"/>
        <c:auto val="1"/>
        <c:lblAlgn val="ctr"/>
        <c:lblOffset val="0"/>
        <c:tickLblSkip val="1"/>
        <c:tickMarkSkip val="1"/>
      </c:catAx>
      <c:valAx>
        <c:axId val="255889792"/>
        <c:scaling>
          <c:orientation val="minMax"/>
          <c:max val="100"/>
        </c:scaling>
        <c:axPos val="l"/>
        <c:majorGridlines>
          <c:spPr>
            <a:ln w="3175">
              <a:solidFill>
                <a:srgbClr val="BFBFBF"/>
              </a:solidFill>
              <a:prstDash val="sysDot"/>
            </a:ln>
          </c:spPr>
        </c:majorGridlines>
        <c:numFmt formatCode="0" sourceLinked="0"/>
        <c:tickLblPos val="nextTo"/>
        <c:spPr>
          <a:ln w="3175">
            <a:solidFill>
              <a:srgbClr val="000000"/>
            </a:solidFill>
            <a:prstDash val="solid"/>
          </a:ln>
        </c:spPr>
        <c:txPr>
          <a:bodyPr rot="0" vert="horz"/>
          <a:lstStyle/>
          <a:p>
            <a:pPr>
              <a:defRPr sz="700"/>
            </a:pPr>
            <a:endParaRPr lang="es-ES"/>
          </a:p>
        </c:txPr>
        <c:crossAx val="255888000"/>
        <c:crosses val="autoZero"/>
        <c:crossBetween val="between"/>
        <c:majorUnit val="20"/>
      </c:valAx>
      <c:spPr>
        <a:noFill/>
        <a:ln w="25400">
          <a:noFill/>
        </a:ln>
      </c:spPr>
    </c:plotArea>
    <c:legend>
      <c:legendPos val="t"/>
      <c:layout>
        <c:manualLayout>
          <c:xMode val="edge"/>
          <c:yMode val="edge"/>
          <c:x val="0.21187166666666687"/>
          <c:y val="2.6458333333333309E-2"/>
          <c:w val="0.57155277777777758"/>
          <c:h val="7.2908333333333533E-2"/>
        </c:manualLayout>
      </c:layout>
      <c:txPr>
        <a:bodyPr/>
        <a:lstStyle/>
        <a:p>
          <a:pPr>
            <a:defRPr sz="800"/>
          </a:pPr>
          <a:endParaRPr lang="es-ES"/>
        </a:p>
      </c:txPr>
    </c:legend>
    <c:plotVisOnly val="1"/>
    <c:dispBlanksAs val="gap"/>
  </c:chart>
  <c:spPr>
    <a:solidFill>
      <a:srgbClr val="FFFFFF"/>
    </a:solidFill>
    <a:ln w="9525">
      <a:noFill/>
    </a:ln>
  </c:spPr>
  <c:txPr>
    <a:bodyPr/>
    <a:lstStyle/>
    <a:p>
      <a:pPr>
        <a:defRPr sz="800" b="0" i="0" u="none" strike="noStrike" baseline="0">
          <a:solidFill>
            <a:srgbClr val="000000"/>
          </a:solidFill>
          <a:latin typeface="Avenir LT 35 Light" pitchFamily="2" charset="0"/>
          <a:ea typeface="Arial"/>
          <a:cs typeface="Arial"/>
        </a:defRPr>
      </a:pPr>
      <a:endParaRPr lang="es-ES"/>
    </a:p>
  </c:txPr>
  <c:printSettings>
    <c:headerFooter alignWithMargins="0"/>
    <c:pageMargins b="1" l="0.75000000000000744" r="0.75000000000000744" t="1" header="0" footer="0"/>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style val="18"/>
  <c:clrMapOvr bg1="lt1" tx1="dk1" bg2="lt2" tx2="dk2" accent1="accent1" accent2="accent2" accent3="accent3" accent4="accent4" accent5="accent5" accent6="accent6" hlink="hlink" folHlink="folHlink"/>
  <c:chart>
    <c:plotArea>
      <c:layout>
        <c:manualLayout>
          <c:layoutTarget val="inner"/>
          <c:xMode val="edge"/>
          <c:yMode val="edge"/>
          <c:x val="6.6492592592592589E-2"/>
          <c:y val="0.13144320987654443"/>
          <c:w val="0.9193962962962966"/>
          <c:h val="0.544988541666663"/>
        </c:manualLayout>
      </c:layout>
      <c:barChart>
        <c:barDir val="col"/>
        <c:grouping val="clustered"/>
        <c:ser>
          <c:idx val="3"/>
          <c:order val="3"/>
          <c:tx>
            <c:strRef>
              <c:f>'C6 Esp vida escolar'!$L$3:$L$4</c:f>
              <c:strCache>
                <c:ptCount val="1"/>
                <c:pt idx="0">
                  <c:v>2014*</c:v>
                </c:pt>
              </c:strCache>
            </c:strRef>
          </c:tx>
          <c:spPr>
            <a:noFill/>
            <a:ln w="9525" cmpd="sng">
              <a:solidFill>
                <a:srgbClr val="254061"/>
              </a:solidFill>
            </a:ln>
          </c:spPr>
          <c:dPt>
            <c:idx val="13"/>
            <c:spPr>
              <a:noFill/>
              <a:ln w="9525" cmpd="sng">
                <a:noFill/>
              </a:ln>
            </c:spPr>
          </c:dPt>
          <c:dPt>
            <c:idx val="14"/>
            <c:spPr>
              <a:noFill/>
              <a:ln w="9525" cmpd="sng">
                <a:noFill/>
              </a:ln>
            </c:spPr>
          </c:dPt>
          <c:dPt>
            <c:idx val="15"/>
            <c:spPr>
              <a:noFill/>
              <a:ln w="9525" cmpd="sng">
                <a:noFill/>
              </a:ln>
            </c:spPr>
          </c:dPt>
          <c:dPt>
            <c:idx val="17"/>
            <c:spPr>
              <a:noFill/>
              <a:ln w="9525" cmpd="sng">
                <a:noFill/>
              </a:ln>
            </c:spPr>
          </c:dPt>
          <c:dPt>
            <c:idx val="18"/>
            <c:spPr>
              <a:noFill/>
              <a:ln w="9525" cmpd="sng">
                <a:noFill/>
              </a:ln>
            </c:spPr>
          </c:dPt>
          <c:dLbls>
            <c:dLbl>
              <c:idx val="11"/>
              <c:layout>
                <c:manualLayout>
                  <c:x val="0"/>
                  <c:y val="2.4050308997921349E-2"/>
                </c:manualLayout>
              </c:layout>
              <c:spPr>
                <a:noFill/>
                <a:ln>
                  <a:noFill/>
                </a:ln>
                <a:effectLst/>
              </c:spPr>
              <c:txPr>
                <a:bodyPr rot="0" vert="horz"/>
                <a:lstStyle/>
                <a:p>
                  <a:pPr>
                    <a:defRPr sz="700">
                      <a:solidFill>
                        <a:srgbClr val="254061"/>
                      </a:solidFill>
                    </a:defRPr>
                  </a:pPr>
                  <a:endParaRPr lang="es-ES"/>
                </a:p>
              </c:txPr>
              <c:showVal val="1"/>
            </c:dLbl>
            <c:spPr>
              <a:noFill/>
              <a:ln>
                <a:noFill/>
              </a:ln>
              <a:effectLst/>
            </c:spPr>
            <c:txPr>
              <a:bodyPr rot="0" vert="horz"/>
              <a:lstStyle/>
              <a:p>
                <a:pPr>
                  <a:defRPr>
                    <a:solidFill>
                      <a:srgbClr val="254061"/>
                    </a:solidFill>
                  </a:defRPr>
                </a:pPr>
                <a:endParaRPr lang="es-ES"/>
              </a:p>
            </c:txPr>
            <c:showVal val="1"/>
            <c:extLst>
              <c:ext xmlns:c15="http://schemas.microsoft.com/office/drawing/2012/chart" uri="{CE6537A1-D6FC-4f65-9D91-7224C49458BB}">
                <c15:layout/>
                <c15:showLeaderLines val="0"/>
              </c:ext>
            </c:extLst>
          </c:dLbls>
          <c:cat>
            <c:strRef>
              <c:f>'C6 Esp vida escolar'!$I$5:$I$25</c:f>
              <c:strCache>
                <c:ptCount val="21"/>
                <c:pt idx="0">
                  <c:v>España</c:v>
                </c:pt>
                <c:pt idx="1">
                  <c:v>Argentina</c:v>
                </c:pt>
                <c:pt idx="2">
                  <c:v>Portugal</c:v>
                </c:pt>
                <c:pt idx="3">
                  <c:v>Chile</c:v>
                </c:pt>
                <c:pt idx="4">
                  <c:v>Ecuador</c:v>
                </c:pt>
                <c:pt idx="5">
                  <c:v>Costa Rica</c:v>
                </c:pt>
                <c:pt idx="6">
                  <c:v>México</c:v>
                </c:pt>
                <c:pt idx="7">
                  <c:v>Cuba</c:v>
                </c:pt>
                <c:pt idx="8">
                  <c:v>El Salvador</c:v>
                </c:pt>
                <c:pt idx="9">
                  <c:v>R. Dominicana</c:v>
                </c:pt>
                <c:pt idx="10">
                  <c:v>Panamá</c:v>
                </c:pt>
                <c:pt idx="11">
                  <c:v>Honduras</c:v>
                </c:pt>
                <c:pt idx="12">
                  <c:v>Guatemala</c:v>
                </c:pt>
                <c:pt idx="13">
                  <c:v>Uruguay</c:v>
                </c:pt>
                <c:pt idx="14">
                  <c:v>Perú</c:v>
                </c:pt>
                <c:pt idx="15">
                  <c:v>Paraguay</c:v>
                </c:pt>
                <c:pt idx="16">
                  <c:v>Bolivia </c:v>
                </c:pt>
                <c:pt idx="17">
                  <c:v>Colombia</c:v>
                </c:pt>
                <c:pt idx="18">
                  <c:v>Venezuela </c:v>
                </c:pt>
                <c:pt idx="20">
                  <c:v>OEI</c:v>
                </c:pt>
              </c:strCache>
            </c:strRef>
          </c:cat>
          <c:val>
            <c:numRef>
              <c:f>'C6 Esp vida escolar'!$L$5:$L$25</c:f>
              <c:numCache>
                <c:formatCode>0.0</c:formatCode>
                <c:ptCount val="21"/>
                <c:pt idx="0">
                  <c:v>17.608039999999999</c:v>
                </c:pt>
                <c:pt idx="1">
                  <c:v>17.136140000000001</c:v>
                </c:pt>
                <c:pt idx="2">
                  <c:v>16.796980000000001</c:v>
                </c:pt>
                <c:pt idx="3">
                  <c:v>16.21162</c:v>
                </c:pt>
                <c:pt idx="4">
                  <c:v>15.18763</c:v>
                </c:pt>
                <c:pt idx="5">
                  <c:v>15.142429999999999</c:v>
                </c:pt>
                <c:pt idx="6">
                  <c:v>14.41</c:v>
                </c:pt>
                <c:pt idx="7">
                  <c:v>14.014699999999999</c:v>
                </c:pt>
                <c:pt idx="8">
                  <c:v>13.173209999999999</c:v>
                </c:pt>
                <c:pt idx="9">
                  <c:v>13.16925</c:v>
                </c:pt>
                <c:pt idx="10">
                  <c:v>12.798249999999999</c:v>
                </c:pt>
                <c:pt idx="11">
                  <c:v>11.237500000000001</c:v>
                </c:pt>
                <c:pt idx="12">
                  <c:v>10.7211</c:v>
                </c:pt>
                <c:pt idx="13">
                  <c:v>0</c:v>
                </c:pt>
                <c:pt idx="14">
                  <c:v>0</c:v>
                </c:pt>
                <c:pt idx="15">
                  <c:v>0</c:v>
                </c:pt>
                <c:pt idx="16">
                  <c:v>0</c:v>
                </c:pt>
                <c:pt idx="17">
                  <c:v>0</c:v>
                </c:pt>
                <c:pt idx="18">
                  <c:v>0</c:v>
                </c:pt>
                <c:pt idx="20">
                  <c:v>14.332228461538461</c:v>
                </c:pt>
              </c:numCache>
            </c:numRef>
          </c:val>
        </c:ser>
        <c:gapWidth val="50"/>
        <c:axId val="173967232"/>
        <c:axId val="174137344"/>
      </c:barChart>
      <c:scatterChart>
        <c:scatterStyle val="lineMarker"/>
        <c:ser>
          <c:idx val="0"/>
          <c:order val="0"/>
          <c:tx>
            <c:strRef>
              <c:f>'C6 Esp vida escolar'!$J$3:$J$4</c:f>
              <c:strCache>
                <c:ptCount val="1"/>
                <c:pt idx="0">
                  <c:v>2000</c:v>
                </c:pt>
              </c:strCache>
            </c:strRef>
          </c:tx>
          <c:spPr>
            <a:ln w="47625">
              <a:noFill/>
            </a:ln>
          </c:spPr>
          <c:marker>
            <c:symbol val="dash"/>
            <c:size val="9"/>
            <c:spPr>
              <a:ln w="6350" cmpd="sng">
                <a:solidFill>
                  <a:srgbClr val="4A7EBB"/>
                </a:solidFill>
              </a:ln>
            </c:spPr>
          </c:marker>
          <c:dLbls>
            <c:dLbl>
              <c:idx val="17"/>
              <c:layout>
                <c:manualLayout>
                  <c:x val="-3.2285185185185243E-2"/>
                  <c:y val="5.6894176537190089E-2"/>
                </c:manualLayout>
              </c:layout>
              <c:dLblPos val="r"/>
              <c:showVal val="1"/>
            </c:dLbl>
            <c:dLbl>
              <c:idx val="18"/>
              <c:layout>
                <c:manualLayout>
                  <c:x val="-3.2285185185185451E-2"/>
                  <c:y val="-5.5738888888888893E-2"/>
                </c:manualLayout>
              </c:layout>
              <c:dLblPos val="r"/>
              <c:showVal val="1"/>
            </c:dLbl>
            <c:spPr>
              <a:noFill/>
              <a:ln>
                <a:noFill/>
              </a:ln>
              <a:effectLst/>
            </c:spPr>
            <c:txPr>
              <a:bodyPr rot="-5400000" vert="horz"/>
              <a:lstStyle/>
              <a:p>
                <a:pPr>
                  <a:defRPr>
                    <a:solidFill>
                      <a:srgbClr val="4A7EBB"/>
                    </a:solidFill>
                  </a:defRPr>
                </a:pPr>
                <a:endParaRPr lang="es-ES"/>
              </a:p>
            </c:txPr>
            <c:dLblPos val="b"/>
            <c:showVal val="1"/>
            <c:extLst>
              <c:ext xmlns:c15="http://schemas.microsoft.com/office/drawing/2012/chart" uri="{CE6537A1-D6FC-4f65-9D91-7224C49458BB}">
                <c15:layout/>
                <c15:showLeaderLines val="1"/>
              </c:ext>
            </c:extLst>
          </c:dLbls>
          <c:xVal>
            <c:strRef>
              <c:f>'C6 Esp vida escolar'!$I$5:$I$25</c:f>
              <c:strCache>
                <c:ptCount val="21"/>
                <c:pt idx="0">
                  <c:v>España</c:v>
                </c:pt>
                <c:pt idx="1">
                  <c:v>Argentina</c:v>
                </c:pt>
                <c:pt idx="2">
                  <c:v>Portugal</c:v>
                </c:pt>
                <c:pt idx="3">
                  <c:v>Chile</c:v>
                </c:pt>
                <c:pt idx="4">
                  <c:v>Ecuador</c:v>
                </c:pt>
                <c:pt idx="5">
                  <c:v>Costa Rica</c:v>
                </c:pt>
                <c:pt idx="6">
                  <c:v>México</c:v>
                </c:pt>
                <c:pt idx="7">
                  <c:v>Cuba</c:v>
                </c:pt>
                <c:pt idx="8">
                  <c:v>El Salvador</c:v>
                </c:pt>
                <c:pt idx="9">
                  <c:v>R. Dominicana</c:v>
                </c:pt>
                <c:pt idx="10">
                  <c:v>Panamá</c:v>
                </c:pt>
                <c:pt idx="11">
                  <c:v>Honduras</c:v>
                </c:pt>
                <c:pt idx="12">
                  <c:v>Guatemala</c:v>
                </c:pt>
                <c:pt idx="13">
                  <c:v>Uruguay</c:v>
                </c:pt>
                <c:pt idx="14">
                  <c:v>Perú</c:v>
                </c:pt>
                <c:pt idx="15">
                  <c:v>Paraguay</c:v>
                </c:pt>
                <c:pt idx="16">
                  <c:v>Bolivia </c:v>
                </c:pt>
                <c:pt idx="17">
                  <c:v>Colombia</c:v>
                </c:pt>
                <c:pt idx="18">
                  <c:v>Venezuela </c:v>
                </c:pt>
                <c:pt idx="20">
                  <c:v>OEI</c:v>
                </c:pt>
              </c:strCache>
            </c:strRef>
          </c:xVal>
          <c:yVal>
            <c:numRef>
              <c:f>'C6 Esp vida escolar'!$J$5:$J$25</c:f>
              <c:numCache>
                <c:formatCode>0.0</c:formatCode>
                <c:ptCount val="21"/>
                <c:pt idx="0">
                  <c:v>15.71421</c:v>
                </c:pt>
                <c:pt idx="1">
                  <c:v>14.64926</c:v>
                </c:pt>
                <c:pt idx="2">
                  <c:v>15.72907</c:v>
                </c:pt>
                <c:pt idx="3">
                  <c:v>13.68909</c:v>
                </c:pt>
                <c:pt idx="4">
                  <c:v>0</c:v>
                </c:pt>
                <c:pt idx="5">
                  <c:v>0</c:v>
                </c:pt>
                <c:pt idx="6">
                  <c:v>11.59962</c:v>
                </c:pt>
                <c:pt idx="7">
                  <c:v>12.314399999999999</c:v>
                </c:pt>
                <c:pt idx="8">
                  <c:v>11.636430000000001</c:v>
                </c:pt>
                <c:pt idx="9">
                  <c:v>0</c:v>
                </c:pt>
                <c:pt idx="10">
                  <c:v>12.35093</c:v>
                </c:pt>
                <c:pt idx="11">
                  <c:v>0</c:v>
                </c:pt>
                <c:pt idx="12">
                  <c:v>0</c:v>
                </c:pt>
                <c:pt idx="13">
                  <c:v>14.228529999999999</c:v>
                </c:pt>
                <c:pt idx="14">
                  <c:v>13.362399999999999</c:v>
                </c:pt>
                <c:pt idx="15">
                  <c:v>11.81514</c:v>
                </c:pt>
                <c:pt idx="16">
                  <c:v>13.734450000000001</c:v>
                </c:pt>
                <c:pt idx="17">
                  <c:v>11.42197</c:v>
                </c:pt>
                <c:pt idx="18">
                  <c:v>10.398490000000001</c:v>
                </c:pt>
                <c:pt idx="20">
                  <c:v>13.045999285714288</c:v>
                </c:pt>
              </c:numCache>
            </c:numRef>
          </c:yVal>
        </c:ser>
        <c:ser>
          <c:idx val="2"/>
          <c:order val="2"/>
          <c:tx>
            <c:strRef>
              <c:f>'C6 Esp vida escolar'!#REF!</c:f>
              <c:strCache>
                <c:ptCount val="1"/>
                <c:pt idx="0">
                  <c:v>#REF!</c:v>
                </c:pt>
              </c:strCache>
            </c:strRef>
          </c:tx>
          <c:spPr>
            <a:ln w="47625">
              <a:noFill/>
            </a:ln>
          </c:spPr>
          <c:marker>
            <c:symbol val="diamond"/>
            <c:size val="3"/>
            <c:spPr>
              <a:ln w="12700">
                <a:solidFill>
                  <a:srgbClr val="800000"/>
                </a:solidFill>
              </a:ln>
            </c:spPr>
          </c:marker>
          <c:xVal>
            <c:strRef>
              <c:f>'C6 Esp vida escolar'!$I$5:$I$26</c:f>
              <c:strCache>
                <c:ptCount val="21"/>
                <c:pt idx="0">
                  <c:v>España</c:v>
                </c:pt>
                <c:pt idx="1">
                  <c:v>Argentina</c:v>
                </c:pt>
                <c:pt idx="2">
                  <c:v>Portugal</c:v>
                </c:pt>
                <c:pt idx="3">
                  <c:v>Chile</c:v>
                </c:pt>
                <c:pt idx="4">
                  <c:v>Ecuador</c:v>
                </c:pt>
                <c:pt idx="5">
                  <c:v>Costa Rica</c:v>
                </c:pt>
                <c:pt idx="6">
                  <c:v>México</c:v>
                </c:pt>
                <c:pt idx="7">
                  <c:v>Cuba</c:v>
                </c:pt>
                <c:pt idx="8">
                  <c:v>El Salvador</c:v>
                </c:pt>
                <c:pt idx="9">
                  <c:v>R. Dominicana</c:v>
                </c:pt>
                <c:pt idx="10">
                  <c:v>Panamá</c:v>
                </c:pt>
                <c:pt idx="11">
                  <c:v>Honduras</c:v>
                </c:pt>
                <c:pt idx="12">
                  <c:v>Guatemala</c:v>
                </c:pt>
                <c:pt idx="13">
                  <c:v>Uruguay</c:v>
                </c:pt>
                <c:pt idx="14">
                  <c:v>Perú</c:v>
                </c:pt>
                <c:pt idx="15">
                  <c:v>Paraguay</c:v>
                </c:pt>
                <c:pt idx="16">
                  <c:v>Bolivia </c:v>
                </c:pt>
                <c:pt idx="17">
                  <c:v>Colombia</c:v>
                </c:pt>
                <c:pt idx="18">
                  <c:v>Venezuela </c:v>
                </c:pt>
                <c:pt idx="20">
                  <c:v>OEI</c:v>
                </c:pt>
              </c:strCache>
            </c:strRef>
          </c:xVal>
          <c:yVal>
            <c:numRef>
              <c:f>'C6 Esp vida escolar'!#REF!</c:f>
              <c:numCache>
                <c:formatCode>General</c:formatCode>
                <c:ptCount val="1"/>
                <c:pt idx="0">
                  <c:v>1</c:v>
                </c:pt>
              </c:numCache>
            </c:numRef>
          </c:yVal>
        </c:ser>
        <c:ser>
          <c:idx val="1"/>
          <c:order val="1"/>
          <c:tx>
            <c:strRef>
              <c:f>'C6 Esp vida escolar'!$K$3:$K$4</c:f>
              <c:strCache>
                <c:ptCount val="1"/>
                <c:pt idx="0">
                  <c:v>2010</c:v>
                </c:pt>
              </c:strCache>
            </c:strRef>
          </c:tx>
          <c:spPr>
            <a:ln w="47625">
              <a:noFill/>
            </a:ln>
          </c:spPr>
          <c:marker>
            <c:symbol val="dash"/>
            <c:size val="6"/>
            <c:spPr>
              <a:ln w="6350">
                <a:solidFill>
                  <a:srgbClr val="FF0000"/>
                </a:solidFill>
              </a:ln>
            </c:spPr>
          </c:marker>
          <c:xVal>
            <c:strRef>
              <c:f>'C6 Esp vida escolar'!$I$5:$I$25</c:f>
              <c:strCache>
                <c:ptCount val="21"/>
                <c:pt idx="0">
                  <c:v>España</c:v>
                </c:pt>
                <c:pt idx="1">
                  <c:v>Argentina</c:v>
                </c:pt>
                <c:pt idx="2">
                  <c:v>Portugal</c:v>
                </c:pt>
                <c:pt idx="3">
                  <c:v>Chile</c:v>
                </c:pt>
                <c:pt idx="4">
                  <c:v>Ecuador</c:v>
                </c:pt>
                <c:pt idx="5">
                  <c:v>Costa Rica</c:v>
                </c:pt>
                <c:pt idx="6">
                  <c:v>México</c:v>
                </c:pt>
                <c:pt idx="7">
                  <c:v>Cuba</c:v>
                </c:pt>
                <c:pt idx="8">
                  <c:v>El Salvador</c:v>
                </c:pt>
                <c:pt idx="9">
                  <c:v>R. Dominicana</c:v>
                </c:pt>
                <c:pt idx="10">
                  <c:v>Panamá</c:v>
                </c:pt>
                <c:pt idx="11">
                  <c:v>Honduras</c:v>
                </c:pt>
                <c:pt idx="12">
                  <c:v>Guatemala</c:v>
                </c:pt>
                <c:pt idx="13">
                  <c:v>Uruguay</c:v>
                </c:pt>
                <c:pt idx="14">
                  <c:v>Perú</c:v>
                </c:pt>
                <c:pt idx="15">
                  <c:v>Paraguay</c:v>
                </c:pt>
                <c:pt idx="16">
                  <c:v>Bolivia </c:v>
                </c:pt>
                <c:pt idx="17">
                  <c:v>Colombia</c:v>
                </c:pt>
                <c:pt idx="18">
                  <c:v>Venezuela </c:v>
                </c:pt>
                <c:pt idx="20">
                  <c:v>OEI</c:v>
                </c:pt>
              </c:strCache>
            </c:strRef>
          </c:xVal>
          <c:yVal>
            <c:numRef>
              <c:f>'C6 Esp vida escolar'!$K$5:$K$25</c:f>
              <c:numCache>
                <c:formatCode>0.0</c:formatCode>
                <c:ptCount val="21"/>
                <c:pt idx="0">
                  <c:v>16.861910000000002</c:v>
                </c:pt>
                <c:pt idx="1">
                  <c:v>15.92019</c:v>
                </c:pt>
                <c:pt idx="2">
                  <c:v>16.15493</c:v>
                </c:pt>
                <c:pt idx="3">
                  <c:v>15.41658</c:v>
                </c:pt>
                <c:pt idx="4">
                  <c:v>0</c:v>
                </c:pt>
                <c:pt idx="5">
                  <c:v>0</c:v>
                </c:pt>
                <c:pt idx="6">
                  <c:v>12.64066</c:v>
                </c:pt>
                <c:pt idx="7">
                  <c:v>16.47185</c:v>
                </c:pt>
                <c:pt idx="8">
                  <c:v>12.996689999999999</c:v>
                </c:pt>
                <c:pt idx="9">
                  <c:v>0</c:v>
                </c:pt>
                <c:pt idx="10">
                  <c:v>12.92737</c:v>
                </c:pt>
                <c:pt idx="11">
                  <c:v>11.64964</c:v>
                </c:pt>
                <c:pt idx="12">
                  <c:v>0</c:v>
                </c:pt>
                <c:pt idx="13">
                  <c:v>15.511850000000001</c:v>
                </c:pt>
                <c:pt idx="14">
                  <c:v>13.386340000000001</c:v>
                </c:pt>
                <c:pt idx="15">
                  <c:v>12.318429999999999</c:v>
                </c:pt>
                <c:pt idx="16">
                  <c:v>0</c:v>
                </c:pt>
                <c:pt idx="17">
                  <c:v>0</c:v>
                </c:pt>
                <c:pt idx="18">
                  <c:v>0</c:v>
                </c:pt>
                <c:pt idx="20">
                  <c:v>14.354703333333335</c:v>
                </c:pt>
              </c:numCache>
            </c:numRef>
          </c:yVal>
        </c:ser>
        <c:axId val="173967232"/>
        <c:axId val="174137344"/>
      </c:scatterChart>
      <c:catAx>
        <c:axId val="173967232"/>
        <c:scaling>
          <c:orientation val="minMax"/>
        </c:scaling>
        <c:axPos val="b"/>
        <c:numFmt formatCode="General" sourceLinked="0"/>
        <c:tickLblPos val="nextTo"/>
        <c:crossAx val="174137344"/>
        <c:crosses val="autoZero"/>
        <c:auto val="1"/>
        <c:lblAlgn val="ctr"/>
        <c:lblOffset val="100"/>
      </c:catAx>
      <c:valAx>
        <c:axId val="174137344"/>
        <c:scaling>
          <c:orientation val="minMax"/>
          <c:min val="10"/>
        </c:scaling>
        <c:axPos val="l"/>
        <c:numFmt formatCode="0" sourceLinked="0"/>
        <c:tickLblPos val="nextTo"/>
        <c:crossAx val="173967232"/>
        <c:crosses val="autoZero"/>
        <c:crossBetween val="between"/>
      </c:valAx>
    </c:plotArea>
    <c:legend>
      <c:legendPos val="t"/>
      <c:legendEntry>
        <c:idx val="2"/>
        <c:delete val="1"/>
      </c:legendEntry>
      <c:txPr>
        <a:bodyPr/>
        <a:lstStyle/>
        <a:p>
          <a:pPr>
            <a:defRPr sz="900"/>
          </a:pPr>
          <a:endParaRPr lang="es-ES"/>
        </a:p>
      </c:txPr>
    </c:legend>
    <c:plotVisOnly val="1"/>
    <c:dispBlanksAs val="gap"/>
  </c:chart>
  <c:spPr>
    <a:ln>
      <a:noFill/>
    </a:ln>
  </c:spPr>
  <c:txPr>
    <a:bodyPr/>
    <a:lstStyle/>
    <a:p>
      <a:pPr>
        <a:defRPr sz="800">
          <a:latin typeface="Avenir LT 35 Light" pitchFamily="2" charset="0"/>
        </a:defRPr>
      </a:pPr>
      <a:endParaRPr lang="es-ES"/>
    </a:p>
  </c:txPr>
  <c:printSettings>
    <c:headerFooter/>
    <c:pageMargins b="1" l="0.750000000000004" r="0.750000000000004"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plotArea>
      <c:layout>
        <c:manualLayout>
          <c:layoutTarget val="inner"/>
          <c:xMode val="edge"/>
          <c:yMode val="edge"/>
          <c:x val="5.474059492563494E-2"/>
          <c:y val="0.12804845679012525"/>
          <c:w val="0.93296407407407811"/>
          <c:h val="0.5593968749999999"/>
        </c:manualLayout>
      </c:layout>
      <c:barChart>
        <c:barDir val="col"/>
        <c:grouping val="stacked"/>
        <c:ser>
          <c:idx val="0"/>
          <c:order val="0"/>
          <c:tx>
            <c:strRef>
              <c:f>'C7 Nivel educativo pob&gt;25'!$Q$4:$Q$5</c:f>
              <c:strCache>
                <c:ptCount val="1"/>
                <c:pt idx="0">
                  <c:v>Hasta CINE 1 </c:v>
                </c:pt>
              </c:strCache>
            </c:strRef>
          </c:tx>
          <c:spPr>
            <a:solidFill>
              <a:schemeClr val="tx2"/>
            </a:solidFill>
            <a:ln w="25400">
              <a:noFill/>
            </a:ln>
          </c:spPr>
          <c:dLbls>
            <c:dLbl>
              <c:idx val="0"/>
              <c:layout>
                <c:manualLayout>
                  <c:x val="1.1010885895222465E-17"/>
                  <c:y val="-2.6666666666666752E-2"/>
                </c:manualLayout>
              </c:layout>
              <c:dLblPos val="ctr"/>
              <c:showVal val="1"/>
              <c:extLst>
                <c:ext xmlns:c15="http://schemas.microsoft.com/office/drawing/2012/chart" uri="{CE6537A1-D6FC-4f65-9D91-7224C49458BB}">
                  <c15:layout/>
                </c:ext>
              </c:extLst>
            </c:dLbl>
            <c:numFmt formatCode="0" sourceLinked="0"/>
            <c:spPr>
              <a:noFill/>
              <a:ln w="25400">
                <a:noFill/>
              </a:ln>
            </c:spPr>
            <c:txPr>
              <a:bodyPr/>
              <a:lstStyle/>
              <a:p>
                <a:pPr>
                  <a:defRPr sz="750">
                    <a:solidFill>
                      <a:schemeClr val="bg1"/>
                    </a:solidFill>
                  </a:defRPr>
                </a:pPr>
                <a:endParaRPr lang="es-ES"/>
              </a:p>
            </c:txPr>
            <c:showVal val="1"/>
            <c:extLst>
              <c:ext xmlns:c15="http://schemas.microsoft.com/office/drawing/2012/chart" uri="{CE6537A1-D6FC-4f65-9D91-7224C49458BB}">
                <c15:layout/>
                <c15:showLeaderLines val="0"/>
              </c:ext>
            </c:extLst>
          </c:dLbls>
          <c:cat>
            <c:strRef>
              <c:f>'C7 Nivel educativo pob&gt;25'!$P$6:$P$26</c:f>
              <c:strCache>
                <c:ptCount val="21"/>
                <c:pt idx="0">
                  <c:v>Cuba </c:v>
                </c:pt>
                <c:pt idx="1">
                  <c:v>Perú</c:v>
                </c:pt>
                <c:pt idx="2">
                  <c:v>Chile</c:v>
                </c:pt>
                <c:pt idx="3">
                  <c:v>España</c:v>
                </c:pt>
                <c:pt idx="4">
                  <c:v>Colombia </c:v>
                </c:pt>
                <c:pt idx="5">
                  <c:v>Panamá </c:v>
                </c:pt>
                <c:pt idx="6">
                  <c:v>Argentina</c:v>
                </c:pt>
                <c:pt idx="7">
                  <c:v>Brasil</c:v>
                </c:pt>
                <c:pt idx="8">
                  <c:v>Bolivia </c:v>
                </c:pt>
                <c:pt idx="9">
                  <c:v>Costa Rica </c:v>
                </c:pt>
                <c:pt idx="10">
                  <c:v>Ecuador </c:v>
                </c:pt>
                <c:pt idx="11">
                  <c:v>Paraguay</c:v>
                </c:pt>
                <c:pt idx="12">
                  <c:v>Portugal</c:v>
                </c:pt>
                <c:pt idx="13">
                  <c:v>R. Dominicana </c:v>
                </c:pt>
                <c:pt idx="14">
                  <c:v>México</c:v>
                </c:pt>
                <c:pt idx="15">
                  <c:v>Uruguay</c:v>
                </c:pt>
                <c:pt idx="16">
                  <c:v>El Salvador </c:v>
                </c:pt>
                <c:pt idx="17">
                  <c:v>Guatemala </c:v>
                </c:pt>
                <c:pt idx="18">
                  <c:v>Honduras </c:v>
                </c:pt>
                <c:pt idx="20">
                  <c:v>Iberoamérica</c:v>
                </c:pt>
              </c:strCache>
            </c:strRef>
          </c:cat>
          <c:val>
            <c:numRef>
              <c:f>'C7 Nivel educativo pob&gt;25'!$Q$6:$Q$26</c:f>
              <c:numCache>
                <c:formatCode>0</c:formatCode>
                <c:ptCount val="21"/>
                <c:pt idx="0">
                  <c:v>18.851929999999999</c:v>
                </c:pt>
                <c:pt idx="1">
                  <c:v>38.402479999999997</c:v>
                </c:pt>
                <c:pt idx="2">
                  <c:v>23.65747</c:v>
                </c:pt>
                <c:pt idx="3">
                  <c:v>26.28565</c:v>
                </c:pt>
                <c:pt idx="4">
                  <c:v>50.448300000000003</c:v>
                </c:pt>
                <c:pt idx="5">
                  <c:v>38.28754</c:v>
                </c:pt>
                <c:pt idx="6">
                  <c:v>43.535980000000002</c:v>
                </c:pt>
                <c:pt idx="7">
                  <c:v>44.104179999999999</c:v>
                </c:pt>
                <c:pt idx="8">
                  <c:v>46.585080000000005</c:v>
                </c:pt>
                <c:pt idx="9">
                  <c:v>44.936889999999998</c:v>
                </c:pt>
                <c:pt idx="10">
                  <c:v>51.222700000000003</c:v>
                </c:pt>
                <c:pt idx="11">
                  <c:v>53.218789999999998</c:v>
                </c:pt>
                <c:pt idx="12">
                  <c:v>48.555070000000001</c:v>
                </c:pt>
                <c:pt idx="13">
                  <c:v>43.649630000000002</c:v>
                </c:pt>
                <c:pt idx="14">
                  <c:v>42.484639999999999</c:v>
                </c:pt>
                <c:pt idx="15">
                  <c:v>46.615520000000004</c:v>
                </c:pt>
                <c:pt idx="16">
                  <c:v>58.962029999999999</c:v>
                </c:pt>
                <c:pt idx="17">
                  <c:v>63.205789999999993</c:v>
                </c:pt>
                <c:pt idx="18">
                  <c:v>67.365440000000007</c:v>
                </c:pt>
                <c:pt idx="20">
                  <c:v>45.473488513931891</c:v>
                </c:pt>
              </c:numCache>
            </c:numRef>
          </c:val>
        </c:ser>
        <c:ser>
          <c:idx val="1"/>
          <c:order val="1"/>
          <c:tx>
            <c:strRef>
              <c:f>'C7 Nivel educativo pob&gt;25'!$R$4:$R$5</c:f>
              <c:strCache>
                <c:ptCount val="1"/>
                <c:pt idx="0">
                  <c:v>CINE 2 </c:v>
                </c:pt>
              </c:strCache>
            </c:strRef>
          </c:tx>
          <c:spPr>
            <a:solidFill>
              <a:schemeClr val="tx2">
                <a:lumMod val="20000"/>
                <a:lumOff val="80000"/>
              </a:schemeClr>
            </a:solidFill>
            <a:ln w="25400">
              <a:noFill/>
            </a:ln>
          </c:spPr>
          <c:dLbls>
            <c:numFmt formatCode="0" sourceLinked="0"/>
            <c:spPr>
              <a:noFill/>
              <a:ln w="25400">
                <a:noFill/>
              </a:ln>
            </c:spPr>
            <c:txPr>
              <a:bodyPr/>
              <a:lstStyle/>
              <a:p>
                <a:pPr>
                  <a:defRPr sz="750"/>
                </a:pPr>
                <a:endParaRPr lang="es-ES"/>
              </a:p>
            </c:txPr>
            <c:showVal val="1"/>
            <c:extLst>
              <c:ext xmlns:c15="http://schemas.microsoft.com/office/drawing/2012/chart" uri="{CE6537A1-D6FC-4f65-9D91-7224C49458BB}">
                <c15:layout/>
                <c15:showLeaderLines val="0"/>
              </c:ext>
            </c:extLst>
          </c:dLbls>
          <c:cat>
            <c:strRef>
              <c:f>'C7 Nivel educativo pob&gt;25'!$P$6:$P$26</c:f>
              <c:strCache>
                <c:ptCount val="21"/>
                <c:pt idx="0">
                  <c:v>Cuba </c:v>
                </c:pt>
                <c:pt idx="1">
                  <c:v>Perú</c:v>
                </c:pt>
                <c:pt idx="2">
                  <c:v>Chile</c:v>
                </c:pt>
                <c:pt idx="3">
                  <c:v>España</c:v>
                </c:pt>
                <c:pt idx="4">
                  <c:v>Colombia </c:v>
                </c:pt>
                <c:pt idx="5">
                  <c:v>Panamá </c:v>
                </c:pt>
                <c:pt idx="6">
                  <c:v>Argentina</c:v>
                </c:pt>
                <c:pt idx="7">
                  <c:v>Brasil</c:v>
                </c:pt>
                <c:pt idx="8">
                  <c:v>Bolivia </c:v>
                </c:pt>
                <c:pt idx="9">
                  <c:v>Costa Rica </c:v>
                </c:pt>
                <c:pt idx="10">
                  <c:v>Ecuador </c:v>
                </c:pt>
                <c:pt idx="11">
                  <c:v>Paraguay</c:v>
                </c:pt>
                <c:pt idx="12">
                  <c:v>Portugal</c:v>
                </c:pt>
                <c:pt idx="13">
                  <c:v>R. Dominicana </c:v>
                </c:pt>
                <c:pt idx="14">
                  <c:v>México</c:v>
                </c:pt>
                <c:pt idx="15">
                  <c:v>Uruguay</c:v>
                </c:pt>
                <c:pt idx="16">
                  <c:v>El Salvador </c:v>
                </c:pt>
                <c:pt idx="17">
                  <c:v>Guatemala </c:v>
                </c:pt>
                <c:pt idx="18">
                  <c:v>Honduras </c:v>
                </c:pt>
                <c:pt idx="20">
                  <c:v>Iberoamérica</c:v>
                </c:pt>
              </c:strCache>
            </c:strRef>
          </c:cat>
          <c:val>
            <c:numRef>
              <c:f>'C7 Nivel educativo pob&gt;25'!$R$6:$R$26</c:f>
              <c:numCache>
                <c:formatCode>0</c:formatCode>
                <c:ptCount val="21"/>
                <c:pt idx="0">
                  <c:v>23.742539999999998</c:v>
                </c:pt>
                <c:pt idx="1">
                  <c:v>6.0785200000000001</c:v>
                </c:pt>
                <c:pt idx="2">
                  <c:v>21.938389999999998</c:v>
                </c:pt>
                <c:pt idx="3">
                  <c:v>26.4771</c:v>
                </c:pt>
                <c:pt idx="4">
                  <c:v>4.8627700000000003</c:v>
                </c:pt>
                <c:pt idx="5">
                  <c:v>18.379539999999999</c:v>
                </c:pt>
                <c:pt idx="6">
                  <c:v>14.190250000000001</c:v>
                </c:pt>
                <c:pt idx="7">
                  <c:v>13.974309999999999</c:v>
                </c:pt>
                <c:pt idx="8">
                  <c:v>8.5105900000000005</c:v>
                </c:pt>
                <c:pt idx="9">
                  <c:v>14.32253</c:v>
                </c:pt>
                <c:pt idx="10">
                  <c:v>10.2516</c:v>
                </c:pt>
                <c:pt idx="11">
                  <c:v>10.11834</c:v>
                </c:pt>
                <c:pt idx="12">
                  <c:v>17.23734</c:v>
                </c:pt>
                <c:pt idx="13">
                  <c:v>22.179169999999999</c:v>
                </c:pt>
                <c:pt idx="14">
                  <c:v>25.670089999999998</c:v>
                </c:pt>
                <c:pt idx="15">
                  <c:v>24.931329999999999</c:v>
                </c:pt>
                <c:pt idx="16">
                  <c:v>14.050610000000001</c:v>
                </c:pt>
                <c:pt idx="17">
                  <c:v>10.19448</c:v>
                </c:pt>
                <c:pt idx="18">
                  <c:v>9.3986300000000007</c:v>
                </c:pt>
                <c:pt idx="20" formatCode="0.0">
                  <c:v>15.950527777777776</c:v>
                </c:pt>
              </c:numCache>
            </c:numRef>
          </c:val>
        </c:ser>
        <c:ser>
          <c:idx val="2"/>
          <c:order val="2"/>
          <c:tx>
            <c:strRef>
              <c:f>'C7 Nivel educativo pob&gt;25'!$S$4:$S$5</c:f>
              <c:strCache>
                <c:ptCount val="1"/>
                <c:pt idx="0">
                  <c:v>CINE 3 + CINE 4</c:v>
                </c:pt>
              </c:strCache>
            </c:strRef>
          </c:tx>
          <c:spPr>
            <a:solidFill>
              <a:schemeClr val="tx2">
                <a:lumMod val="40000"/>
                <a:lumOff val="60000"/>
              </a:schemeClr>
            </a:solidFill>
            <a:ln w="25400">
              <a:noFill/>
            </a:ln>
          </c:spPr>
          <c:dLbls>
            <c:numFmt formatCode="0" sourceLinked="0"/>
            <c:spPr>
              <a:noFill/>
              <a:ln w="25400">
                <a:noFill/>
              </a:ln>
            </c:spPr>
            <c:txPr>
              <a:bodyPr/>
              <a:lstStyle/>
              <a:p>
                <a:pPr>
                  <a:defRPr sz="750"/>
                </a:pPr>
                <a:endParaRPr lang="es-ES"/>
              </a:p>
            </c:txPr>
            <c:dLblPos val="ctr"/>
            <c:showVal val="1"/>
            <c:extLst>
              <c:ext xmlns:c15="http://schemas.microsoft.com/office/drawing/2012/chart" uri="{CE6537A1-D6FC-4f65-9D91-7224C49458BB}">
                <c15:layout/>
                <c15:showLeaderLines val="0"/>
              </c:ext>
            </c:extLst>
          </c:dLbls>
          <c:cat>
            <c:strRef>
              <c:f>'C7 Nivel educativo pob&gt;25'!$P$6:$P$26</c:f>
              <c:strCache>
                <c:ptCount val="21"/>
                <c:pt idx="0">
                  <c:v>Cuba </c:v>
                </c:pt>
                <c:pt idx="1">
                  <c:v>Perú</c:v>
                </c:pt>
                <c:pt idx="2">
                  <c:v>Chile</c:v>
                </c:pt>
                <c:pt idx="3">
                  <c:v>España</c:v>
                </c:pt>
                <c:pt idx="4">
                  <c:v>Colombia </c:v>
                </c:pt>
                <c:pt idx="5">
                  <c:v>Panamá </c:v>
                </c:pt>
                <c:pt idx="6">
                  <c:v>Argentina</c:v>
                </c:pt>
                <c:pt idx="7">
                  <c:v>Brasil</c:v>
                </c:pt>
                <c:pt idx="8">
                  <c:v>Bolivia </c:v>
                </c:pt>
                <c:pt idx="9">
                  <c:v>Costa Rica </c:v>
                </c:pt>
                <c:pt idx="10">
                  <c:v>Ecuador </c:v>
                </c:pt>
                <c:pt idx="11">
                  <c:v>Paraguay</c:v>
                </c:pt>
                <c:pt idx="12">
                  <c:v>Portugal</c:v>
                </c:pt>
                <c:pt idx="13">
                  <c:v>R. Dominicana </c:v>
                </c:pt>
                <c:pt idx="14">
                  <c:v>México</c:v>
                </c:pt>
                <c:pt idx="15">
                  <c:v>Uruguay</c:v>
                </c:pt>
                <c:pt idx="16">
                  <c:v>El Salvador </c:v>
                </c:pt>
                <c:pt idx="17">
                  <c:v>Guatemala </c:v>
                </c:pt>
                <c:pt idx="18">
                  <c:v>Honduras </c:v>
                </c:pt>
                <c:pt idx="20">
                  <c:v>Iberoamérica</c:v>
                </c:pt>
              </c:strCache>
            </c:strRef>
          </c:cat>
          <c:val>
            <c:numRef>
              <c:f>'C7 Nivel educativo pob&gt;25'!$S$6:$S$26</c:f>
              <c:numCache>
                <c:formatCode>0</c:formatCode>
                <c:ptCount val="21"/>
                <c:pt idx="0">
                  <c:v>42.322720000000004</c:v>
                </c:pt>
                <c:pt idx="1">
                  <c:v>34.361409999999999</c:v>
                </c:pt>
                <c:pt idx="2">
                  <c:v>35.468769999999999</c:v>
                </c:pt>
                <c:pt idx="3">
                  <c:v>18.258320000000001</c:v>
                </c:pt>
                <c:pt idx="4">
                  <c:v>24.842410000000001</c:v>
                </c:pt>
                <c:pt idx="5">
                  <c:v>21.520309999999998</c:v>
                </c:pt>
                <c:pt idx="6">
                  <c:v>28.415520000000001</c:v>
                </c:pt>
                <c:pt idx="7">
                  <c:v>29.188009999999998</c:v>
                </c:pt>
                <c:pt idx="8">
                  <c:v>18.515930000000001</c:v>
                </c:pt>
                <c:pt idx="9">
                  <c:v>16.57715</c:v>
                </c:pt>
                <c:pt idx="10">
                  <c:v>26.797270000000001</c:v>
                </c:pt>
                <c:pt idx="11">
                  <c:v>22.882169999999999</c:v>
                </c:pt>
                <c:pt idx="12">
                  <c:v>16.7226</c:v>
                </c:pt>
                <c:pt idx="13">
                  <c:v>22.38485</c:v>
                </c:pt>
                <c:pt idx="14">
                  <c:v>17.356200000000001</c:v>
                </c:pt>
                <c:pt idx="15">
                  <c:v>16.313770000000002</c:v>
                </c:pt>
                <c:pt idx="16">
                  <c:v>16.823</c:v>
                </c:pt>
                <c:pt idx="17">
                  <c:v>18.069119999999998</c:v>
                </c:pt>
                <c:pt idx="18">
                  <c:v>13.20276</c:v>
                </c:pt>
                <c:pt idx="20" formatCode="0.0">
                  <c:v>26.958848157894732</c:v>
                </c:pt>
              </c:numCache>
            </c:numRef>
          </c:val>
        </c:ser>
        <c:ser>
          <c:idx val="3"/>
          <c:order val="3"/>
          <c:tx>
            <c:strRef>
              <c:f>'C7 Nivel educativo pob&gt;25'!$T$4:$T$5</c:f>
              <c:strCache>
                <c:ptCount val="1"/>
                <c:pt idx="0">
                  <c:v>CINE 5-8</c:v>
                </c:pt>
              </c:strCache>
            </c:strRef>
          </c:tx>
          <c:dLbls>
            <c:dLbl>
              <c:idx val="20"/>
              <c:layout>
                <c:manualLayout>
                  <c:x val="0"/>
                  <c:y val="2.3518518518518518E-2"/>
                </c:manualLayout>
              </c:layout>
              <c:showVal val="1"/>
            </c:dLbl>
            <c:spPr>
              <a:noFill/>
              <a:ln>
                <a:noFill/>
              </a:ln>
              <a:effectLst/>
            </c:spPr>
            <c:txPr>
              <a:bodyPr/>
              <a:lstStyle/>
              <a:p>
                <a:pPr>
                  <a:defRPr sz="750">
                    <a:solidFill>
                      <a:schemeClr val="bg1"/>
                    </a:solidFill>
                  </a:defRPr>
                </a:pPr>
                <a:endParaRPr lang="es-ES"/>
              </a:p>
            </c:txPr>
            <c:showVal val="1"/>
            <c:extLst>
              <c:ext xmlns:c15="http://schemas.microsoft.com/office/drawing/2012/chart" uri="{CE6537A1-D6FC-4f65-9D91-7224C49458BB}">
                <c15:layout/>
                <c15:showLeaderLines val="0"/>
              </c:ext>
            </c:extLst>
          </c:dLbls>
          <c:cat>
            <c:strRef>
              <c:f>'C7 Nivel educativo pob&gt;25'!$P$6:$P$26</c:f>
              <c:strCache>
                <c:ptCount val="21"/>
                <c:pt idx="0">
                  <c:v>Cuba </c:v>
                </c:pt>
                <c:pt idx="1">
                  <c:v>Perú</c:v>
                </c:pt>
                <c:pt idx="2">
                  <c:v>Chile</c:v>
                </c:pt>
                <c:pt idx="3">
                  <c:v>España</c:v>
                </c:pt>
                <c:pt idx="4">
                  <c:v>Colombia </c:v>
                </c:pt>
                <c:pt idx="5">
                  <c:v>Panamá </c:v>
                </c:pt>
                <c:pt idx="6">
                  <c:v>Argentina</c:v>
                </c:pt>
                <c:pt idx="7">
                  <c:v>Brasil</c:v>
                </c:pt>
                <c:pt idx="8">
                  <c:v>Bolivia </c:v>
                </c:pt>
                <c:pt idx="9">
                  <c:v>Costa Rica </c:v>
                </c:pt>
                <c:pt idx="10">
                  <c:v>Ecuador </c:v>
                </c:pt>
                <c:pt idx="11">
                  <c:v>Paraguay</c:v>
                </c:pt>
                <c:pt idx="12">
                  <c:v>Portugal</c:v>
                </c:pt>
                <c:pt idx="13">
                  <c:v>R. Dominicana </c:v>
                </c:pt>
                <c:pt idx="14">
                  <c:v>México</c:v>
                </c:pt>
                <c:pt idx="15">
                  <c:v>Uruguay</c:v>
                </c:pt>
                <c:pt idx="16">
                  <c:v>El Salvador </c:v>
                </c:pt>
                <c:pt idx="17">
                  <c:v>Guatemala </c:v>
                </c:pt>
                <c:pt idx="18">
                  <c:v>Honduras </c:v>
                </c:pt>
                <c:pt idx="20">
                  <c:v>Iberoamérica</c:v>
                </c:pt>
              </c:strCache>
            </c:strRef>
          </c:cat>
          <c:val>
            <c:numRef>
              <c:f>'C7 Nivel educativo pob&gt;25'!$T$6:$T$26</c:f>
              <c:numCache>
                <c:formatCode>0</c:formatCode>
                <c:ptCount val="21"/>
                <c:pt idx="0">
                  <c:v>15.08282</c:v>
                </c:pt>
                <c:pt idx="1">
                  <c:v>21.10801</c:v>
                </c:pt>
                <c:pt idx="2">
                  <c:v>18.354469999999999</c:v>
                </c:pt>
                <c:pt idx="3">
                  <c:v>28.978929999999998</c:v>
                </c:pt>
                <c:pt idx="4">
                  <c:v>19.67033</c:v>
                </c:pt>
                <c:pt idx="5">
                  <c:v>21.235679999999999</c:v>
                </c:pt>
                <c:pt idx="6">
                  <c:v>13.65574</c:v>
                </c:pt>
                <c:pt idx="7">
                  <c:v>12.61683</c:v>
                </c:pt>
                <c:pt idx="8">
                  <c:v>23.28687</c:v>
                </c:pt>
                <c:pt idx="9">
                  <c:v>23.29034</c:v>
                </c:pt>
                <c:pt idx="10">
                  <c:v>11.728429999999999</c:v>
                </c:pt>
                <c:pt idx="11">
                  <c:v>13.625150000000001</c:v>
                </c:pt>
                <c:pt idx="12">
                  <c:v>17.48499</c:v>
                </c:pt>
                <c:pt idx="13">
                  <c:v>11.786350000000001</c:v>
                </c:pt>
                <c:pt idx="14">
                  <c:v>14.4223</c:v>
                </c:pt>
                <c:pt idx="15">
                  <c:v>12.139379999999999</c:v>
                </c:pt>
                <c:pt idx="16">
                  <c:v>10.164360000000002</c:v>
                </c:pt>
                <c:pt idx="17">
                  <c:v>8.5306099999999994</c:v>
                </c:pt>
                <c:pt idx="18">
                  <c:v>9.7454599999999996</c:v>
                </c:pt>
                <c:pt idx="20" formatCode="0.0">
                  <c:v>19.529001538461539</c:v>
                </c:pt>
              </c:numCache>
            </c:numRef>
          </c:val>
        </c:ser>
        <c:dLbls>
          <c:showVal val="1"/>
        </c:dLbls>
        <c:gapWidth val="50"/>
        <c:overlap val="100"/>
        <c:axId val="174981504"/>
        <c:axId val="174983040"/>
      </c:barChart>
      <c:catAx>
        <c:axId val="174981504"/>
        <c:scaling>
          <c:orientation val="minMax"/>
        </c:scaling>
        <c:axPos val="b"/>
        <c:numFmt formatCode="General" sourceLinked="1"/>
        <c:tickLblPos val="nextTo"/>
        <c:spPr>
          <a:ln w="3175">
            <a:solidFill>
              <a:sysClr val="windowText" lastClr="000000"/>
            </a:solidFill>
            <a:prstDash val="solid"/>
          </a:ln>
        </c:spPr>
        <c:txPr>
          <a:bodyPr rot="-2700000" vert="horz"/>
          <a:lstStyle/>
          <a:p>
            <a:pPr>
              <a:defRPr/>
            </a:pPr>
            <a:endParaRPr lang="es-ES"/>
          </a:p>
        </c:txPr>
        <c:crossAx val="174983040"/>
        <c:crosses val="autoZero"/>
        <c:auto val="1"/>
        <c:lblAlgn val="ctr"/>
        <c:lblOffset val="0"/>
        <c:tickLblSkip val="1"/>
        <c:tickMarkSkip val="1"/>
      </c:catAx>
      <c:valAx>
        <c:axId val="174983040"/>
        <c:scaling>
          <c:orientation val="minMax"/>
          <c:max val="100"/>
        </c:scaling>
        <c:axPos val="l"/>
        <c:majorGridlines>
          <c:spPr>
            <a:ln w="3175">
              <a:solidFill>
                <a:sysClr val="windowText" lastClr="000000">
                  <a:lumMod val="50000"/>
                  <a:lumOff val="50000"/>
                </a:sysClr>
              </a:solidFill>
              <a:prstDash val="sysDot"/>
            </a:ln>
          </c:spPr>
        </c:majorGridlines>
        <c:numFmt formatCode="0" sourceLinked="0"/>
        <c:tickLblPos val="nextTo"/>
        <c:spPr>
          <a:ln w="3175">
            <a:solidFill>
              <a:sysClr val="windowText" lastClr="000000"/>
            </a:solidFill>
            <a:prstDash val="solid"/>
          </a:ln>
        </c:spPr>
        <c:txPr>
          <a:bodyPr rot="0" vert="horz"/>
          <a:lstStyle/>
          <a:p>
            <a:pPr>
              <a:defRPr/>
            </a:pPr>
            <a:endParaRPr lang="es-ES"/>
          </a:p>
        </c:txPr>
        <c:crossAx val="174981504"/>
        <c:crosses val="autoZero"/>
        <c:crossBetween val="between"/>
        <c:majorUnit val="20"/>
      </c:valAx>
      <c:spPr>
        <a:noFill/>
        <a:ln w="25400">
          <a:noFill/>
        </a:ln>
      </c:spPr>
    </c:plotArea>
    <c:legend>
      <c:legendPos val="t"/>
      <c:layout>
        <c:manualLayout>
          <c:xMode val="edge"/>
          <c:yMode val="edge"/>
          <c:x val="7.0322178477690331E-2"/>
          <c:y val="0"/>
          <c:w val="0.85379986876640834"/>
          <c:h val="8.8255686789151508E-2"/>
        </c:manualLayout>
      </c:layout>
      <c:spPr>
        <a:solidFill>
          <a:srgbClr val="FFFFFF"/>
        </a:solidFill>
        <a:ln w="25400">
          <a:noFill/>
        </a:ln>
      </c:spPr>
      <c:txPr>
        <a:bodyPr/>
        <a:lstStyle/>
        <a:p>
          <a:pPr>
            <a:defRPr sz="900"/>
          </a:pPr>
          <a:endParaRPr lang="es-ES"/>
        </a:p>
      </c:txPr>
    </c:legend>
    <c:plotVisOnly val="1"/>
    <c:dispBlanksAs val="gap"/>
  </c:chart>
  <c:spPr>
    <a:solidFill>
      <a:srgbClr val="FFFFFF"/>
    </a:solidFill>
    <a:ln w="9525">
      <a:noFill/>
    </a:ln>
  </c:spPr>
  <c:txPr>
    <a:bodyPr/>
    <a:lstStyle/>
    <a:p>
      <a:pPr>
        <a:defRPr sz="800" b="0" i="0" u="none" strike="noStrike" baseline="0">
          <a:solidFill>
            <a:srgbClr val="000000"/>
          </a:solidFill>
          <a:latin typeface="Avenir LT 35 Light" pitchFamily="2" charset="0"/>
          <a:ea typeface="Arial"/>
          <a:cs typeface="Arial"/>
        </a:defRPr>
      </a:pPr>
      <a:endParaRPr lang="es-ES"/>
    </a:p>
  </c:txPr>
  <c:printSettings>
    <c:headerFooter alignWithMargins="0"/>
    <c:pageMargins b="1" l="0.75000000000000688" r="0.75000000000000688"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5.5332019519519514E-2"/>
          <c:y val="0.12602714041725974"/>
          <c:w val="0.90816253753753651"/>
          <c:h val="0.55496485759141501"/>
        </c:manualLayout>
      </c:layout>
      <c:barChart>
        <c:barDir val="col"/>
        <c:grouping val="clustered"/>
        <c:ser>
          <c:idx val="2"/>
          <c:order val="2"/>
          <c:tx>
            <c:strRef>
              <c:f>'C8 Ratio est_profesor'!$U$39:$U$40</c:f>
              <c:strCache>
                <c:ptCount val="1"/>
                <c:pt idx="0">
                  <c:v>2014*</c:v>
                </c:pt>
              </c:strCache>
            </c:strRef>
          </c:tx>
          <c:spPr>
            <a:noFill/>
            <a:ln w="9525">
              <a:solidFill>
                <a:srgbClr val="254061"/>
              </a:solidFill>
            </a:ln>
            <a:effectLst/>
          </c:spPr>
          <c:dLbls>
            <c:dLbl>
              <c:idx val="21"/>
              <c:layout>
                <c:manualLayout>
                  <c:x val="0"/>
                  <c:y val="0.13984652860205687"/>
                </c:manualLayout>
              </c:layout>
              <c:dLblPos val="outEnd"/>
              <c:showVal val="1"/>
            </c:dLbl>
            <c:spPr>
              <a:noFill/>
              <a:ln>
                <a:noFill/>
              </a:ln>
              <a:effectLst/>
            </c:spPr>
            <c:txPr>
              <a:bodyPr rot="0" vert="horz"/>
              <a:lstStyle/>
              <a:p>
                <a:pPr>
                  <a:defRPr>
                    <a:solidFill>
                      <a:srgbClr val="254061"/>
                    </a:solidFill>
                  </a:defRPr>
                </a:pPr>
                <a:endParaRPr lang="es-ES"/>
              </a:p>
            </c:txPr>
            <c:dLblPos val="ctr"/>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'C8 Ratio est_profesor'!$R$41:$R$64</c:f>
              <c:strCache>
                <c:ptCount val="24"/>
                <c:pt idx="0">
                  <c:v>Cuba</c:v>
                </c:pt>
                <c:pt idx="1">
                  <c:v>Costa Rica</c:v>
                </c:pt>
                <c:pt idx="2">
                  <c:v>Portugal</c:v>
                </c:pt>
                <c:pt idx="3">
                  <c:v>Brasil </c:v>
                </c:pt>
                <c:pt idx="4">
                  <c:v>Ecuador</c:v>
                </c:pt>
                <c:pt idx="5">
                  <c:v>Panamá</c:v>
                </c:pt>
                <c:pt idx="6">
                  <c:v>Guatemala </c:v>
                </c:pt>
                <c:pt idx="7">
                  <c:v>R. Dominicana</c:v>
                </c:pt>
                <c:pt idx="8">
                  <c:v>México</c:v>
                </c:pt>
                <c:pt idx="9">
                  <c:v>El Salvador</c:v>
                </c:pt>
                <c:pt idx="10">
                  <c:v>Bolivia </c:v>
                </c:pt>
                <c:pt idx="11">
                  <c:v>España</c:v>
                </c:pt>
                <c:pt idx="12">
                  <c:v>Honduras</c:v>
                </c:pt>
                <c:pt idx="13">
                  <c:v>Paraguay</c:v>
                </c:pt>
                <c:pt idx="14">
                  <c:v>Chile</c:v>
                </c:pt>
                <c:pt idx="15">
                  <c:v>Argentina </c:v>
                </c:pt>
                <c:pt idx="16">
                  <c:v>Perú </c:v>
                </c:pt>
                <c:pt idx="17">
                  <c:v>Nicaragua</c:v>
                </c:pt>
                <c:pt idx="18">
                  <c:v>Uruguay </c:v>
                </c:pt>
                <c:pt idx="19">
                  <c:v>Colombia</c:v>
                </c:pt>
                <c:pt idx="21">
                  <c:v>OEI</c:v>
                </c:pt>
                <c:pt idx="22">
                  <c:v>OECD</c:v>
                </c:pt>
                <c:pt idx="23">
                  <c:v>EU21</c:v>
                </c:pt>
              </c:strCache>
            </c:strRef>
          </c:cat>
          <c:val>
            <c:numRef>
              <c:f>'C8 Ratio est_profesor'!$U$41:$U$64</c:f>
              <c:numCache>
                <c:formatCode>0</c:formatCode>
                <c:ptCount val="24"/>
                <c:pt idx="0">
                  <c:v>12.674440000000001</c:v>
                </c:pt>
                <c:pt idx="1">
                  <c:v>13.10042</c:v>
                </c:pt>
                <c:pt idx="2">
                  <c:v>16.32882</c:v>
                </c:pt>
                <c:pt idx="3">
                  <c:v>17.102869999999999</c:v>
                </c:pt>
                <c:pt idx="4">
                  <c:v>17.730399999999999</c:v>
                </c:pt>
                <c:pt idx="5">
                  <c:v>18.628229999999999</c:v>
                </c:pt>
                <c:pt idx="6">
                  <c:v>19.205829999999999</c:v>
                </c:pt>
                <c:pt idx="7">
                  <c:v>21.412890000000001</c:v>
                </c:pt>
                <c:pt idx="8">
                  <c:v>26.2</c:v>
                </c:pt>
                <c:pt idx="9">
                  <c:v>34.118920000000003</c:v>
                </c:pt>
                <c:pt idx="10">
                  <c:v>35</c:v>
                </c:pt>
                <c:pt idx="21">
                  <c:v>23.29147</c:v>
                </c:pt>
              </c:numCache>
            </c:numRef>
          </c:val>
        </c:ser>
        <c:gapWidth val="22"/>
        <c:overlap val="90"/>
        <c:axId val="175078784"/>
        <c:axId val="175109632"/>
      </c:barChart>
      <c:scatterChart>
        <c:scatterStyle val="lineMarker"/>
        <c:ser>
          <c:idx val="0"/>
          <c:order val="0"/>
          <c:tx>
            <c:strRef>
              <c:f>'C8 Ratio est_profesor'!$S$39:$S$40</c:f>
              <c:strCache>
                <c:ptCount val="1"/>
                <c:pt idx="0">
                  <c:v>2000</c:v>
                </c:pt>
              </c:strCache>
            </c:strRef>
          </c:tx>
          <c:spPr>
            <a:ln w="25400" cap="rnd">
              <a:noFill/>
              <a:round/>
            </a:ln>
            <a:effectLst/>
          </c:spPr>
          <c:marker>
            <c:symbol val="dash"/>
            <c:size val="6"/>
            <c:spPr>
              <a:noFill/>
              <a:ln w="6350">
                <a:solidFill>
                  <a:schemeClr val="accent3">
                    <a:lumMod val="50000"/>
                  </a:schemeClr>
                </a:solidFill>
              </a:ln>
              <a:effectLst/>
            </c:spPr>
          </c:marker>
          <c:dLbls>
            <c:dLbl>
              <c:idx val="0"/>
              <c:layout>
                <c:manualLayout>
                  <c:x val="-3.1203995288371113E-2"/>
                  <c:y val="-3.9663827465144921E-2"/>
                </c:manualLayout>
              </c:layout>
              <c:dLblPos val="r"/>
              <c:showVal val="1"/>
            </c:dLbl>
            <c:dLbl>
              <c:idx val="1"/>
              <c:layout>
                <c:manualLayout>
                  <c:x val="-3.1203995288371113E-2"/>
                  <c:y val="-3.5785665274294491E-2"/>
                </c:manualLayout>
              </c:layout>
              <c:dLblPos val="r"/>
              <c:showVal val="1"/>
            </c:dLbl>
            <c:dLbl>
              <c:idx val="2"/>
              <c:layout>
                <c:manualLayout>
                  <c:x val="-3.1203995288371113E-2"/>
                  <c:y val="-2.8029340892594196E-2"/>
                </c:manualLayout>
              </c:layout>
              <c:dLblPos val="r"/>
              <c:showVal val="1"/>
            </c:dLbl>
            <c:dLbl>
              <c:idx val="3"/>
              <c:layout>
                <c:manualLayout>
                  <c:x val="-3.1203995288371113E-2"/>
                  <c:y val="-3.5785665274294491E-2"/>
                </c:manualLayout>
              </c:layout>
              <c:dLblPos val="r"/>
              <c:showVal val="1"/>
            </c:dLbl>
            <c:dLbl>
              <c:idx val="4"/>
              <c:layout>
                <c:manualLayout>
                  <c:x val="-3.1203995288371113E-2"/>
                  <c:y val="-2.4151178701744002E-2"/>
                </c:manualLayout>
              </c:layout>
              <c:dLblPos val="r"/>
              <c:showVal val="1"/>
            </c:dLbl>
            <c:dLbl>
              <c:idx val="6"/>
              <c:layout>
                <c:manualLayout>
                  <c:x val="-3.1203995288371113E-2"/>
                  <c:y val="-2.8029340892594196E-2"/>
                </c:manualLayout>
              </c:layout>
              <c:dLblPos val="r"/>
              <c:showVal val="1"/>
            </c:dLbl>
            <c:dLbl>
              <c:idx val="8"/>
              <c:layout>
                <c:manualLayout>
                  <c:x val="-3.1203995288371113E-2"/>
                  <c:y val="-1.6394854320043655E-2"/>
                </c:manualLayout>
              </c:layout>
              <c:dLblPos val="r"/>
              <c:showVal val="1"/>
            </c:dLbl>
            <c:dLbl>
              <c:idx val="10"/>
              <c:layout>
                <c:manualLayout>
                  <c:x val="-3.1203995288371113E-2"/>
                  <c:y val="-2.8029340892594196E-2"/>
                </c:manualLayout>
              </c:layout>
              <c:dLblPos val="r"/>
              <c:showVal val="1"/>
            </c:dLbl>
            <c:dLbl>
              <c:idx val="11"/>
              <c:layout>
                <c:manualLayout>
                  <c:x val="-3.1203995288371113E-2"/>
                  <c:y val="-2.8029340892594196E-2"/>
                </c:manualLayout>
              </c:layout>
              <c:dLblPos val="r"/>
              <c:showVal val="1"/>
            </c:dLbl>
            <c:dLbl>
              <c:idx val="13"/>
              <c:layout>
                <c:manualLayout>
                  <c:x val="-3.1203995288371113E-2"/>
                  <c:y val="-3.1907503083444456E-2"/>
                </c:manualLayout>
              </c:layout>
              <c:dLblPos val="r"/>
              <c:showVal val="1"/>
            </c:dLbl>
            <c:dLbl>
              <c:idx val="14"/>
              <c:layout>
                <c:manualLayout>
                  <c:x val="-3.1203995288371113E-2"/>
                  <c:y val="-2.8029340892594196E-2"/>
                </c:manualLayout>
              </c:layout>
              <c:dLblPos val="r"/>
              <c:showVal val="1"/>
            </c:dLbl>
            <c:dLbl>
              <c:idx val="15"/>
              <c:layout>
                <c:manualLayout>
                  <c:x val="-2.8832871026336401E-2"/>
                  <c:y val="-2.8029340892594196E-2"/>
                </c:manualLayout>
              </c:layout>
              <c:dLblPos val="r"/>
              <c:showVal val="1"/>
            </c:dLbl>
            <c:dLbl>
              <c:idx val="16"/>
              <c:layout>
                <c:manualLayout>
                  <c:x val="-3.1203995288371113E-2"/>
                  <c:y val="-3.1907503083444456E-2"/>
                </c:manualLayout>
              </c:layout>
              <c:dLblPos val="r"/>
              <c:showVal val="1"/>
            </c:dLbl>
            <c:dLbl>
              <c:idx val="17"/>
              <c:layout>
                <c:manualLayout>
                  <c:x val="-3.1203995288371113E-2"/>
                  <c:y val="-2.8029340892594196E-2"/>
                </c:manualLayout>
              </c:layout>
              <c:dLblPos val="r"/>
              <c:showVal val="1"/>
            </c:dLbl>
            <c:dLbl>
              <c:idx val="18"/>
              <c:layout>
                <c:manualLayout>
                  <c:x val="-3.1203995288371113E-2"/>
                  <c:y val="-2.8029340892594196E-2"/>
                </c:manualLayout>
              </c:layout>
              <c:dLblPos val="r"/>
              <c:showVal val="1"/>
            </c:dLbl>
            <c:dLbl>
              <c:idx val="19"/>
              <c:layout>
                <c:manualLayout>
                  <c:x val="-3.1203995288371023E-2"/>
                  <c:y val="-1.6394854320043655E-2"/>
                </c:manualLayout>
              </c:layout>
              <c:dLblPos val="r"/>
              <c:showVal val="1"/>
            </c:dLbl>
            <c:dLbl>
              <c:idx val="21"/>
              <c:layout>
                <c:manualLayout>
                  <c:x val="-3.1203995288371113E-2"/>
                  <c:y val="-3.1907503083444456E-2"/>
                </c:manualLayout>
              </c:layout>
              <c:dLblPos val="r"/>
              <c:showVal val="1"/>
            </c:dLbl>
            <c:spPr>
              <a:noFill/>
              <a:ln>
                <a:noFill/>
              </a:ln>
              <a:effectLst/>
            </c:spPr>
            <c:txPr>
              <a:bodyPr rot="0" vert="horz"/>
              <a:lstStyle/>
              <a:p>
                <a:pPr>
                  <a:defRPr>
                    <a:solidFill>
                      <a:schemeClr val="bg2">
                        <a:lumMod val="25000"/>
                      </a:schemeClr>
                    </a:solidFill>
                  </a:defRPr>
                </a:pPr>
                <a:endParaRPr lang="es-ES"/>
              </a:p>
            </c:txPr>
            <c:dLblPos val="t"/>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'C8 Ratio est_profesor'!$R$41:$R$64</c:f>
              <c:strCache>
                <c:ptCount val="24"/>
                <c:pt idx="0">
                  <c:v>Cuba</c:v>
                </c:pt>
                <c:pt idx="1">
                  <c:v>Costa Rica</c:v>
                </c:pt>
                <c:pt idx="2">
                  <c:v>Portugal</c:v>
                </c:pt>
                <c:pt idx="3">
                  <c:v>Brasil </c:v>
                </c:pt>
                <c:pt idx="4">
                  <c:v>Ecuador</c:v>
                </c:pt>
                <c:pt idx="5">
                  <c:v>Panamá</c:v>
                </c:pt>
                <c:pt idx="6">
                  <c:v>Guatemala </c:v>
                </c:pt>
                <c:pt idx="7">
                  <c:v>R. Dominicana</c:v>
                </c:pt>
                <c:pt idx="8">
                  <c:v>México</c:v>
                </c:pt>
                <c:pt idx="9">
                  <c:v>El Salvador</c:v>
                </c:pt>
                <c:pt idx="10">
                  <c:v>Bolivia </c:v>
                </c:pt>
                <c:pt idx="11">
                  <c:v>España</c:v>
                </c:pt>
                <c:pt idx="12">
                  <c:v>Honduras</c:v>
                </c:pt>
                <c:pt idx="13">
                  <c:v>Paraguay</c:v>
                </c:pt>
                <c:pt idx="14">
                  <c:v>Chile</c:v>
                </c:pt>
                <c:pt idx="15">
                  <c:v>Argentina </c:v>
                </c:pt>
                <c:pt idx="16">
                  <c:v>Perú </c:v>
                </c:pt>
                <c:pt idx="17">
                  <c:v>Nicaragua</c:v>
                </c:pt>
                <c:pt idx="18">
                  <c:v>Uruguay </c:v>
                </c:pt>
                <c:pt idx="19">
                  <c:v>Colombia</c:v>
                </c:pt>
                <c:pt idx="21">
                  <c:v>OEI</c:v>
                </c:pt>
                <c:pt idx="22">
                  <c:v>OECD</c:v>
                </c:pt>
                <c:pt idx="23">
                  <c:v>EU21</c:v>
                </c:pt>
              </c:strCache>
            </c:strRef>
          </c:xVal>
          <c:yVal>
            <c:numRef>
              <c:f>'C8 Ratio est_profesor'!$S$41:$S$64</c:f>
              <c:numCache>
                <c:formatCode>0</c:formatCode>
                <c:ptCount val="24"/>
                <c:pt idx="0">
                  <c:v>19.254709999999999</c:v>
                </c:pt>
                <c:pt idx="1">
                  <c:v>18.65127</c:v>
                </c:pt>
                <c:pt idx="2">
                  <c:v>16.49342</c:v>
                </c:pt>
                <c:pt idx="3">
                  <c:v>18.739000000000001</c:v>
                </c:pt>
                <c:pt idx="4">
                  <c:v>14.56081</c:v>
                </c:pt>
                <c:pt idx="5">
                  <c:v>19.241389999999999</c:v>
                </c:pt>
                <c:pt idx="6">
                  <c:v>22.76595</c:v>
                </c:pt>
                <c:pt idx="7">
                  <c:v>21.954190000000001</c:v>
                </c:pt>
                <c:pt idx="8">
                  <c:v>22.357690000000002</c:v>
                </c:pt>
                <c:pt idx="10">
                  <c:v>48</c:v>
                </c:pt>
                <c:pt idx="11">
                  <c:v>15.772919999999999</c:v>
                </c:pt>
                <c:pt idx="12">
                  <c:v>19.481269999999999</c:v>
                </c:pt>
                <c:pt idx="14">
                  <c:v>24.273530000000001</c:v>
                </c:pt>
                <c:pt idx="15">
                  <c:v>21.077940000000002</c:v>
                </c:pt>
                <c:pt idx="16">
                  <c:v>36.290199999999999</c:v>
                </c:pt>
                <c:pt idx="17">
                  <c:v>25.97043</c:v>
                </c:pt>
                <c:pt idx="18">
                  <c:v>28.347770000000001</c:v>
                </c:pt>
                <c:pt idx="19">
                  <c:v>20.062629999999999</c:v>
                </c:pt>
                <c:pt idx="21">
                  <c:v>22.960840000000005</c:v>
                </c:pt>
              </c:numCache>
            </c:numRef>
          </c:yVal>
        </c:ser>
        <c:ser>
          <c:idx val="1"/>
          <c:order val="1"/>
          <c:tx>
            <c:strRef>
              <c:f>'C8 Ratio est_profesor'!$T$39:$T$40</c:f>
              <c:strCache>
                <c:ptCount val="1"/>
                <c:pt idx="0">
                  <c:v>2010</c:v>
                </c:pt>
              </c:strCache>
            </c:strRef>
          </c:tx>
          <c:spPr>
            <a:ln w="25400" cap="rnd">
              <a:noFill/>
              <a:round/>
            </a:ln>
            <a:effectLst/>
          </c:spPr>
          <c:marker>
            <c:symbol val="diamond"/>
            <c:size val="6"/>
            <c:spPr>
              <a:noFill/>
              <a:ln w="6350">
                <a:solidFill>
                  <a:srgbClr val="FF0000"/>
                </a:solidFill>
              </a:ln>
              <a:effectLst/>
            </c:spPr>
          </c:marker>
          <c:xVal>
            <c:strRef>
              <c:f>'C8 Ratio est_profesor'!$R$41:$R$64</c:f>
              <c:strCache>
                <c:ptCount val="24"/>
                <c:pt idx="0">
                  <c:v>Cuba</c:v>
                </c:pt>
                <c:pt idx="1">
                  <c:v>Costa Rica</c:v>
                </c:pt>
                <c:pt idx="2">
                  <c:v>Portugal</c:v>
                </c:pt>
                <c:pt idx="3">
                  <c:v>Brasil </c:v>
                </c:pt>
                <c:pt idx="4">
                  <c:v>Ecuador</c:v>
                </c:pt>
                <c:pt idx="5">
                  <c:v>Panamá</c:v>
                </c:pt>
                <c:pt idx="6">
                  <c:v>Guatemala </c:v>
                </c:pt>
                <c:pt idx="7">
                  <c:v>R. Dominicana</c:v>
                </c:pt>
                <c:pt idx="8">
                  <c:v>México</c:v>
                </c:pt>
                <c:pt idx="9">
                  <c:v>El Salvador</c:v>
                </c:pt>
                <c:pt idx="10">
                  <c:v>Bolivia </c:v>
                </c:pt>
                <c:pt idx="11">
                  <c:v>España</c:v>
                </c:pt>
                <c:pt idx="12">
                  <c:v>Honduras</c:v>
                </c:pt>
                <c:pt idx="13">
                  <c:v>Paraguay</c:v>
                </c:pt>
                <c:pt idx="14">
                  <c:v>Chile</c:v>
                </c:pt>
                <c:pt idx="15">
                  <c:v>Argentina </c:v>
                </c:pt>
                <c:pt idx="16">
                  <c:v>Perú </c:v>
                </c:pt>
                <c:pt idx="17">
                  <c:v>Nicaragua</c:v>
                </c:pt>
                <c:pt idx="18">
                  <c:v>Uruguay </c:v>
                </c:pt>
                <c:pt idx="19">
                  <c:v>Colombia</c:v>
                </c:pt>
                <c:pt idx="21">
                  <c:v>OEI</c:v>
                </c:pt>
                <c:pt idx="22">
                  <c:v>OECD</c:v>
                </c:pt>
                <c:pt idx="23">
                  <c:v>EU21</c:v>
                </c:pt>
              </c:strCache>
            </c:strRef>
          </c:xVal>
          <c:yVal>
            <c:numRef>
              <c:f>'C8 Ratio est_profesor'!$T$41:$T$64</c:f>
              <c:numCache>
                <c:formatCode>0</c:formatCode>
                <c:ptCount val="24"/>
                <c:pt idx="0">
                  <c:v>13.598990000000001</c:v>
                </c:pt>
                <c:pt idx="1">
                  <c:v>14.4155</c:v>
                </c:pt>
                <c:pt idx="2">
                  <c:v>15.651529999999999</c:v>
                </c:pt>
                <c:pt idx="3">
                  <c:v>12.28107</c:v>
                </c:pt>
                <c:pt idx="4">
                  <c:v>12</c:v>
                </c:pt>
                <c:pt idx="5">
                  <c:v>17.32741</c:v>
                </c:pt>
                <c:pt idx="6">
                  <c:v>22.44</c:v>
                </c:pt>
                <c:pt idx="7">
                  <c:v>23.55565</c:v>
                </c:pt>
                <c:pt idx="8">
                  <c:v>25.37274</c:v>
                </c:pt>
                <c:pt idx="10">
                  <c:v>33</c:v>
                </c:pt>
                <c:pt idx="11">
                  <c:v>12.243840000000001</c:v>
                </c:pt>
                <c:pt idx="12">
                  <c:v>15.74</c:v>
                </c:pt>
                <c:pt idx="13">
                  <c:v>16.780792420327305</c:v>
                </c:pt>
                <c:pt idx="14">
                  <c:v>9.8075799999999997</c:v>
                </c:pt>
                <c:pt idx="15">
                  <c:v>19.899999999999999</c:v>
                </c:pt>
                <c:pt idx="16">
                  <c:v>20.003869999999999</c:v>
                </c:pt>
                <c:pt idx="17">
                  <c:v>21.1937</c:v>
                </c:pt>
                <c:pt idx="18">
                  <c:v>26.30997</c:v>
                </c:pt>
                <c:pt idx="19">
                  <c:v>26.575389999999999</c:v>
                </c:pt>
                <c:pt idx="21">
                  <c:v>18.797801706333019</c:v>
                </c:pt>
                <c:pt idx="22">
                  <c:v>14.410296926619408</c:v>
                </c:pt>
                <c:pt idx="23">
                  <c:v>13.426195027516444</c:v>
                </c:pt>
              </c:numCache>
            </c:numRef>
          </c:yVal>
        </c:ser>
        <c:axId val="175078784"/>
        <c:axId val="175109632"/>
      </c:scatterChart>
      <c:catAx>
        <c:axId val="175078784"/>
        <c:scaling>
          <c:orientation val="minMax"/>
        </c:scaling>
        <c:axPos val="b"/>
        <c:numFmt formatCode="General" sourceLinked="1"/>
        <c:tickLblPos val="nextTo"/>
        <c:spPr>
          <a:noFill/>
          <a:ln w="6350" cap="flat" cmpd="sng" algn="ctr">
            <a:solidFill>
              <a:schemeClr val="tx1"/>
            </a:solidFill>
            <a:round/>
          </a:ln>
          <a:effectLst/>
        </c:spPr>
        <c:txPr>
          <a:bodyPr rot="-60000000" vert="horz"/>
          <a:lstStyle/>
          <a:p>
            <a:pPr>
              <a:defRPr/>
            </a:pPr>
            <a:endParaRPr lang="es-ES"/>
          </a:p>
        </c:txPr>
        <c:crossAx val="175109632"/>
        <c:crossesAt val="0"/>
        <c:auto val="1"/>
        <c:lblAlgn val="ctr"/>
        <c:lblOffset val="100"/>
      </c:catAx>
      <c:valAx>
        <c:axId val="175109632"/>
        <c:scaling>
          <c:orientation val="minMax"/>
        </c:scaling>
        <c:delete val="1"/>
        <c:axPos val="l"/>
        <c:majorGridlines>
          <c:spPr>
            <a:ln w="3175" cap="flat" cmpd="sng" algn="ctr">
              <a:solidFill>
                <a:schemeClr val="tx1">
                  <a:lumMod val="50000"/>
                  <a:lumOff val="50000"/>
                </a:schemeClr>
              </a:solidFill>
              <a:prstDash val="sysDot"/>
              <a:round/>
            </a:ln>
            <a:effectLst/>
          </c:spPr>
        </c:majorGridlines>
        <c:numFmt formatCode="0" sourceLinked="1"/>
        <c:majorTickMark val="none"/>
        <c:tickLblPos val="none"/>
        <c:crossAx val="175078784"/>
        <c:crossesAt val="1"/>
        <c:crossBetween val="between"/>
      </c:valAx>
      <c:spPr>
        <a:noFill/>
        <a:ln>
          <a:noFill/>
        </a:ln>
        <a:effectLst/>
      </c:spPr>
    </c:plotArea>
    <c:legend>
      <c:legendPos val="t"/>
      <c:layout>
        <c:manualLayout>
          <c:xMode val="edge"/>
          <c:yMode val="edge"/>
          <c:x val="0.33323929740787767"/>
          <c:y val="2.3268973145100982E-2"/>
          <c:w val="0.35723246110189338"/>
          <c:h val="6.4119762534327079E-2"/>
        </c:manualLayout>
      </c:layout>
      <c:spPr>
        <a:noFill/>
        <a:ln>
          <a:noFill/>
        </a:ln>
        <a:effectLst/>
      </c:spPr>
      <c:txPr>
        <a:bodyPr rot="0" vert="horz"/>
        <a:lstStyle/>
        <a:p>
          <a:pPr>
            <a:defRPr sz="900"/>
          </a:pPr>
          <a:endParaRPr lang="es-ES"/>
        </a:p>
      </c:txPr>
    </c:legend>
    <c:plotVisOnly val="1"/>
    <c:dispBlanksAs val="gap"/>
  </c:chart>
  <c:spPr>
    <a:solidFill>
      <a:schemeClr val="bg1"/>
    </a:solidFill>
    <a:ln w="9525" cap="flat" cmpd="sng" algn="ctr">
      <a:noFill/>
      <a:round/>
    </a:ln>
    <a:effectLst/>
  </c:spPr>
  <c:txPr>
    <a:bodyPr/>
    <a:lstStyle/>
    <a:p>
      <a:pPr>
        <a:defRPr sz="800">
          <a:latin typeface="Avenir LT 35 Light" pitchFamily="2" charset="0"/>
        </a:defRPr>
      </a:pPr>
      <a:endParaRPr lang="es-ES"/>
    </a:p>
  </c:txPr>
  <c:printSettings>
    <c:headerFooter/>
    <c:pageMargins b="0.750000000000004" l="0.70000000000000062" r="0.70000000000000062" t="0.75000000000000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44.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chart" Target="../charts/chart6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19</xdr:col>
      <xdr:colOff>46482</xdr:colOff>
      <xdr:row>33</xdr:row>
      <xdr:rowOff>151891</xdr:rowOff>
    </xdr:from>
    <xdr:to>
      <xdr:col>24</xdr:col>
      <xdr:colOff>722821</xdr:colOff>
      <xdr:row>49</xdr:row>
      <xdr:rowOff>154580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24133</xdr:colOff>
      <xdr:row>33</xdr:row>
      <xdr:rowOff>164592</xdr:rowOff>
    </xdr:from>
    <xdr:to>
      <xdr:col>18</xdr:col>
      <xdr:colOff>150077</xdr:colOff>
      <xdr:row>49</xdr:row>
      <xdr:rowOff>167281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22177</xdr:colOff>
      <xdr:row>27</xdr:row>
      <xdr:rowOff>60796</xdr:rowOff>
    </xdr:from>
    <xdr:to>
      <xdr:col>28</xdr:col>
      <xdr:colOff>545377</xdr:colOff>
      <xdr:row>40</xdr:row>
      <xdr:rowOff>71612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176233</xdr:colOff>
      <xdr:row>4</xdr:row>
      <xdr:rowOff>164404</xdr:rowOff>
    </xdr:from>
    <xdr:to>
      <xdr:col>31</xdr:col>
      <xdr:colOff>920631</xdr:colOff>
      <xdr:row>12</xdr:row>
      <xdr:rowOff>143143</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145098</xdr:colOff>
      <xdr:row>19</xdr:row>
      <xdr:rowOff>20196</xdr:rowOff>
    </xdr:from>
    <xdr:to>
      <xdr:col>26</xdr:col>
      <xdr:colOff>393107</xdr:colOff>
      <xdr:row>33</xdr:row>
      <xdr:rowOff>120420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50</xdr:col>
      <xdr:colOff>8635</xdr:colOff>
      <xdr:row>35</xdr:row>
      <xdr:rowOff>124713</xdr:rowOff>
    </xdr:from>
    <xdr:to>
      <xdr:col>60</xdr:col>
      <xdr:colOff>392498</xdr:colOff>
      <xdr:row>48</xdr:row>
      <xdr:rowOff>193586</xdr:rowOff>
    </xdr:to>
    <xdr:graphicFrame macro="">
      <xdr:nvGraphicFramePr>
        <xdr:cNvPr id="2"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63</xdr:col>
      <xdr:colOff>33477</xdr:colOff>
      <xdr:row>35</xdr:row>
      <xdr:rowOff>120145</xdr:rowOff>
    </xdr:from>
    <xdr:to>
      <xdr:col>73</xdr:col>
      <xdr:colOff>82930</xdr:colOff>
      <xdr:row>48</xdr:row>
      <xdr:rowOff>189018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17766</xdr:colOff>
      <xdr:row>8</xdr:row>
      <xdr:rowOff>67652</xdr:rowOff>
    </xdr:from>
    <xdr:to>
      <xdr:col>26</xdr:col>
      <xdr:colOff>708606</xdr:colOff>
      <xdr:row>22</xdr:row>
      <xdr:rowOff>131300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33</xdr:col>
      <xdr:colOff>190480</xdr:colOff>
      <xdr:row>7</xdr:row>
      <xdr:rowOff>111870</xdr:rowOff>
    </xdr:from>
    <xdr:to>
      <xdr:col>38</xdr:col>
      <xdr:colOff>881320</xdr:colOff>
      <xdr:row>21</xdr:row>
      <xdr:rowOff>184662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35</xdr:col>
      <xdr:colOff>4367</xdr:colOff>
      <xdr:row>8</xdr:row>
      <xdr:rowOff>20727</xdr:rowOff>
    </xdr:from>
    <xdr:to>
      <xdr:col>40</xdr:col>
      <xdr:colOff>695207</xdr:colOff>
      <xdr:row>22</xdr:row>
      <xdr:rowOff>84375</xdr:rowOff>
    </xdr:to>
    <xdr:graphicFrame macro="">
      <xdr:nvGraphicFramePr>
        <xdr:cNvPr id="2"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38</xdr:col>
      <xdr:colOff>80264</xdr:colOff>
      <xdr:row>6</xdr:row>
      <xdr:rowOff>82042</xdr:rowOff>
    </xdr:from>
    <xdr:to>
      <xdr:col>43</xdr:col>
      <xdr:colOff>771104</xdr:colOff>
      <xdr:row>22</xdr:row>
      <xdr:rowOff>154834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189665</xdr:colOff>
      <xdr:row>35</xdr:row>
      <xdr:rowOff>131028</xdr:rowOff>
    </xdr:from>
    <xdr:to>
      <xdr:col>37</xdr:col>
      <xdr:colOff>103265</xdr:colOff>
      <xdr:row>50</xdr:row>
      <xdr:rowOff>143197</xdr:rowOff>
    </xdr:to>
    <xdr:graphicFrame macro="">
      <xdr:nvGraphicFramePr>
        <xdr:cNvPr id="2"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46</xdr:col>
      <xdr:colOff>274994</xdr:colOff>
      <xdr:row>58</xdr:row>
      <xdr:rowOff>75787</xdr:rowOff>
    </xdr:from>
    <xdr:to>
      <xdr:col>57</xdr:col>
      <xdr:colOff>133731</xdr:colOff>
      <xdr:row>72</xdr:row>
      <xdr:rowOff>139436</xdr:rowOff>
    </xdr:to>
    <xdr:graphicFrame macro="">
      <xdr:nvGraphicFramePr>
        <xdr:cNvPr id="2"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58</xdr:col>
      <xdr:colOff>172731</xdr:colOff>
      <xdr:row>56</xdr:row>
      <xdr:rowOff>106415</xdr:rowOff>
    </xdr:from>
    <xdr:to>
      <xdr:col>67</xdr:col>
      <xdr:colOff>587944</xdr:colOff>
      <xdr:row>71</xdr:row>
      <xdr:rowOff>8084</xdr:rowOff>
    </xdr:to>
    <xdr:graphicFrame macro="">
      <xdr:nvGraphicFramePr>
        <xdr:cNvPr id="3"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412153</xdr:colOff>
      <xdr:row>65</xdr:row>
      <xdr:rowOff>173051</xdr:rowOff>
    </xdr:from>
    <xdr:to>
      <xdr:col>43</xdr:col>
      <xdr:colOff>216025</xdr:colOff>
      <xdr:row>80</xdr:row>
      <xdr:rowOff>35531</xdr:rowOff>
    </xdr:to>
    <xdr:graphicFrame macro="">
      <xdr:nvGraphicFramePr>
        <xdr:cNvPr id="4"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25562</xdr:colOff>
      <xdr:row>36</xdr:row>
      <xdr:rowOff>10227</xdr:rowOff>
    </xdr:from>
    <xdr:to>
      <xdr:col>35</xdr:col>
      <xdr:colOff>242742</xdr:colOff>
      <xdr:row>51</xdr:row>
      <xdr:rowOff>145200</xdr:rowOff>
    </xdr:to>
    <xdr:graphicFrame macro="">
      <xdr:nvGraphicFramePr>
        <xdr:cNvPr id="3"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8179</xdr:colOff>
      <xdr:row>8</xdr:row>
      <xdr:rowOff>39777</xdr:rowOff>
    </xdr:from>
    <xdr:to>
      <xdr:col>26</xdr:col>
      <xdr:colOff>645983</xdr:colOff>
      <xdr:row>24</xdr:row>
      <xdr:rowOff>140002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19964</xdr:colOff>
      <xdr:row>70</xdr:row>
      <xdr:rowOff>65972</xdr:rowOff>
    </xdr:from>
    <xdr:to>
      <xdr:col>22</xdr:col>
      <xdr:colOff>227004</xdr:colOff>
      <xdr:row>87</xdr:row>
      <xdr:rowOff>6593</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447869</xdr:colOff>
      <xdr:row>71</xdr:row>
      <xdr:rowOff>108343</xdr:rowOff>
    </xdr:from>
    <xdr:to>
      <xdr:col>9</xdr:col>
      <xdr:colOff>321568</xdr:colOff>
      <xdr:row>87</xdr:row>
      <xdr:rowOff>145865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81788</xdr:colOff>
      <xdr:row>29</xdr:row>
      <xdr:rowOff>66040</xdr:rowOff>
    </xdr:from>
    <xdr:to>
      <xdr:col>24</xdr:col>
      <xdr:colOff>214844</xdr:colOff>
      <xdr:row>44</xdr:row>
      <xdr:rowOff>147975</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1195205</xdr:colOff>
      <xdr:row>45</xdr:row>
      <xdr:rowOff>45361</xdr:rowOff>
    </xdr:from>
    <xdr:to>
      <xdr:col>11</xdr:col>
      <xdr:colOff>4875</xdr:colOff>
      <xdr:row>63</xdr:row>
      <xdr:rowOff>52483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336019</xdr:colOff>
      <xdr:row>29</xdr:row>
      <xdr:rowOff>50763</xdr:rowOff>
    </xdr:from>
    <xdr:to>
      <xdr:col>20</xdr:col>
      <xdr:colOff>439813</xdr:colOff>
      <xdr:row>47</xdr:row>
      <xdr:rowOff>33944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762874</xdr:colOff>
      <xdr:row>29</xdr:row>
      <xdr:rowOff>1675</xdr:rowOff>
    </xdr:from>
    <xdr:to>
      <xdr:col>10</xdr:col>
      <xdr:colOff>215616</xdr:colOff>
      <xdr:row>49</xdr:row>
      <xdr:rowOff>101899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554735</xdr:colOff>
      <xdr:row>35</xdr:row>
      <xdr:rowOff>108458</xdr:rowOff>
    </xdr:from>
    <xdr:to>
      <xdr:col>20</xdr:col>
      <xdr:colOff>562620</xdr:colOff>
      <xdr:row>56</xdr:row>
      <xdr:rowOff>70506</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7</xdr:col>
      <xdr:colOff>217526</xdr:colOff>
      <xdr:row>6</xdr:row>
      <xdr:rowOff>113889</xdr:rowOff>
    </xdr:from>
    <xdr:to>
      <xdr:col>15</xdr:col>
      <xdr:colOff>292060</xdr:colOff>
      <xdr:row>23</xdr:row>
      <xdr:rowOff>148276</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0.16021</cdr:x>
      <cdr:y>0.13505</cdr:y>
    </cdr:from>
    <cdr:to>
      <cdr:x>0.45417</cdr:x>
      <cdr:y>0.192</cdr:y>
    </cdr:to>
    <cdr:sp macro="" textlink="">
      <cdr:nvSpPr>
        <cdr:cNvPr id="2" name="TextBox 1"/>
        <cdr:cNvSpPr txBox="1"/>
      </cdr:nvSpPr>
      <cdr:spPr>
        <a:xfrm xmlns:a="http://schemas.openxmlformats.org/drawingml/2006/main">
          <a:off x="865122" y="408705"/>
          <a:ext cx="1587399" cy="172350"/>
        </a:xfrm>
        <a:prstGeom xmlns:a="http://schemas.openxmlformats.org/drawingml/2006/main" prst="rect">
          <a:avLst/>
        </a:prstGeom>
        <a:solidFill xmlns:a="http://schemas.openxmlformats.org/drawingml/2006/main">
          <a:schemeClr val="bg2">
            <a:lumMod val="75000"/>
          </a:schemeClr>
        </a:solidFill>
      </cdr:spPr>
      <cdr:txBody>
        <a:bodyPr xmlns:a="http://schemas.openxmlformats.org/drawingml/2006/main" vertOverflow="clip" wrap="square" lIns="36000" tIns="0" rIns="36000" bIns="0" rtlCol="0" anchor="ctr"/>
        <a:lstStyle xmlns:a="http://schemas.openxmlformats.org/drawingml/2006/main"/>
        <a:p xmlns:a="http://schemas.openxmlformats.org/drawingml/2006/main">
          <a:pPr algn="ctr"/>
          <a:r>
            <a:rPr lang="en-US" sz="750" b="1">
              <a:solidFill>
                <a:schemeClr val="tx1"/>
              </a:solidFill>
              <a:latin typeface="Avenir LT 35 Light" pitchFamily="2" charset="0"/>
            </a:rPr>
            <a:t>Estudiantes por debajo del nivel 2 </a:t>
          </a:r>
        </a:p>
      </cdr:txBody>
    </cdr:sp>
  </cdr:relSizeAnchor>
  <cdr:relSizeAnchor xmlns:cdr="http://schemas.openxmlformats.org/drawingml/2006/chartDrawing">
    <cdr:from>
      <cdr:x>0.45959</cdr:x>
      <cdr:y>0.70814</cdr:y>
    </cdr:from>
    <cdr:to>
      <cdr:x>0.95684</cdr:x>
      <cdr:y>0.74796</cdr:y>
    </cdr:to>
    <cdr:sp macro="" textlink="">
      <cdr:nvSpPr>
        <cdr:cNvPr id="5" name="TextBox 1"/>
        <cdr:cNvSpPr txBox="1"/>
      </cdr:nvSpPr>
      <cdr:spPr>
        <a:xfrm xmlns:a="http://schemas.openxmlformats.org/drawingml/2006/main">
          <a:off x="2481783" y="2143052"/>
          <a:ext cx="2685153" cy="120499"/>
        </a:xfrm>
        <a:prstGeom xmlns:a="http://schemas.openxmlformats.org/drawingml/2006/main" prst="rect">
          <a:avLst/>
        </a:prstGeom>
        <a:solidFill xmlns:a="http://schemas.openxmlformats.org/drawingml/2006/main">
          <a:schemeClr val="accent1">
            <a:lumMod val="40000"/>
            <a:lumOff val="60000"/>
          </a:scheme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200"/>
            </a:lnSpc>
          </a:pPr>
          <a:r>
            <a:rPr lang="en-US" sz="750" b="1">
              <a:solidFill>
                <a:schemeClr val="tx1"/>
              </a:solidFill>
              <a:latin typeface="Avenir LT 35 Light" pitchFamily="2" charset="0"/>
            </a:rPr>
            <a:t>Estudiantes en o por encima del nivel 2</a:t>
          </a:r>
        </a:p>
      </cdr:txBody>
    </cdr:sp>
  </cdr:relSizeAnchor>
  <cdr:relSizeAnchor xmlns:cdr="http://schemas.openxmlformats.org/drawingml/2006/chartDrawing">
    <cdr:from>
      <cdr:x>0.09112</cdr:x>
      <cdr:y>0.48937</cdr:y>
    </cdr:from>
    <cdr:to>
      <cdr:x>0.95943</cdr:x>
      <cdr:y>0.50524</cdr:y>
    </cdr:to>
    <cdr:sp macro="" textlink="">
      <cdr:nvSpPr>
        <cdr:cNvPr id="4" name="Rectangle 3"/>
        <cdr:cNvSpPr/>
      </cdr:nvSpPr>
      <cdr:spPr>
        <a:xfrm xmlns:a="http://schemas.openxmlformats.org/drawingml/2006/main">
          <a:off x="492048" y="1409386"/>
          <a:ext cx="4688900" cy="45719"/>
        </a:xfrm>
        <a:prstGeom xmlns:a="http://schemas.openxmlformats.org/drawingml/2006/main" prst="rect">
          <a:avLst/>
        </a:prstGeom>
        <a:solidFill xmlns:a="http://schemas.openxmlformats.org/drawingml/2006/main">
          <a:schemeClr val="tx2">
            <a:alpha val="43000"/>
          </a:schemeClr>
        </a:solidFill>
        <a:ln xmlns:a="http://schemas.openxmlformats.org/drawingml/2006/main" w="952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s-ES_tradnl">
            <a:solidFill>
              <a:schemeClr val="accent1">
                <a:lumMod val="75000"/>
              </a:schemeClr>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31</xdr:col>
      <xdr:colOff>321331</xdr:colOff>
      <xdr:row>36</xdr:row>
      <xdr:rowOff>97970</xdr:rowOff>
    </xdr:from>
    <xdr:to>
      <xdr:col>41</xdr:col>
      <xdr:colOff>125202</xdr:colOff>
      <xdr:row>48</xdr:row>
      <xdr:rowOff>88465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36061</xdr:colOff>
      <xdr:row>60</xdr:row>
      <xdr:rowOff>97274</xdr:rowOff>
    </xdr:from>
    <xdr:to>
      <xdr:col>42</xdr:col>
      <xdr:colOff>388574</xdr:colOff>
      <xdr:row>77</xdr:row>
      <xdr:rowOff>23762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7520</xdr:colOff>
      <xdr:row>61</xdr:row>
      <xdr:rowOff>59591</xdr:rowOff>
    </xdr:from>
    <xdr:to>
      <xdr:col>56</xdr:col>
      <xdr:colOff>515480</xdr:colOff>
      <xdr:row>77</xdr:row>
      <xdr:rowOff>159816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46</xdr:col>
      <xdr:colOff>352444</xdr:colOff>
      <xdr:row>82</xdr:row>
      <xdr:rowOff>134570</xdr:rowOff>
    </xdr:from>
    <xdr:to>
      <xdr:col>56</xdr:col>
      <xdr:colOff>858575</xdr:colOff>
      <xdr:row>99</xdr:row>
      <xdr:rowOff>29968</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59</xdr:col>
      <xdr:colOff>42169</xdr:colOff>
      <xdr:row>59</xdr:row>
      <xdr:rowOff>24121</xdr:rowOff>
    </xdr:from>
    <xdr:to>
      <xdr:col>68</xdr:col>
      <xdr:colOff>219116</xdr:colOff>
      <xdr:row>75</xdr:row>
      <xdr:rowOff>93256</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58</xdr:col>
      <xdr:colOff>411326</xdr:colOff>
      <xdr:row>82</xdr:row>
      <xdr:rowOff>162750</xdr:rowOff>
    </xdr:from>
    <xdr:to>
      <xdr:col>68</xdr:col>
      <xdr:colOff>149361</xdr:colOff>
      <xdr:row>99</xdr:row>
      <xdr:rowOff>36202</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8</xdr:col>
      <xdr:colOff>471323</xdr:colOff>
      <xdr:row>4</xdr:row>
      <xdr:rowOff>8736</xdr:rowOff>
    </xdr:from>
    <xdr:to>
      <xdr:col>16</xdr:col>
      <xdr:colOff>523912</xdr:colOff>
      <xdr:row>18</xdr:row>
      <xdr:rowOff>152852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457200</xdr:colOff>
      <xdr:row>29</xdr:row>
      <xdr:rowOff>133350</xdr:rowOff>
    </xdr:from>
    <xdr:to>
      <xdr:col>14</xdr:col>
      <xdr:colOff>509789</xdr:colOff>
      <xdr:row>46</xdr:row>
      <xdr:rowOff>138476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0.00412</cdr:x>
      <cdr:y>0.08072</cdr:y>
    </cdr:from>
    <cdr:to>
      <cdr:x>0.05143</cdr:x>
      <cdr:y>0.14604</cdr:y>
    </cdr:to>
    <cdr:sp macro="" textlink="">
      <cdr:nvSpPr>
        <cdr:cNvPr id="2" name="TextBox 1"/>
        <cdr:cNvSpPr txBox="1"/>
      </cdr:nvSpPr>
      <cdr:spPr>
        <a:xfrm xmlns:a="http://schemas.openxmlformats.org/drawingml/2006/main">
          <a:off x="22226" y="232473"/>
          <a:ext cx="255474" cy="1881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latin typeface="Avenir LT 35 Light" pitchFamily="2" charset="0"/>
            </a:rPr>
            <a:t>%</a:t>
          </a:r>
        </a:p>
      </cdr:txBody>
    </cdr:sp>
  </cdr:relSizeAnchor>
  <cdr:relSizeAnchor xmlns:cdr="http://schemas.openxmlformats.org/drawingml/2006/chartDrawing">
    <cdr:from>
      <cdr:x>0.34632</cdr:x>
      <cdr:y>0.1602</cdr:y>
    </cdr:from>
    <cdr:to>
      <cdr:x>0.35299</cdr:x>
      <cdr:y>0.8852</cdr:y>
    </cdr:to>
    <cdr:sp macro="" textlink="">
      <cdr:nvSpPr>
        <cdr:cNvPr id="3" name="Rectangle 2"/>
        <cdr:cNvSpPr/>
      </cdr:nvSpPr>
      <cdr:spPr>
        <a:xfrm xmlns:a="http://schemas.openxmlformats.org/drawingml/2006/main">
          <a:off x="1870121" y="461376"/>
          <a:ext cx="36000" cy="2088000"/>
        </a:xfrm>
        <a:prstGeom xmlns:a="http://schemas.openxmlformats.org/drawingml/2006/main" prst="rect">
          <a:avLst/>
        </a:prstGeom>
        <a:solidFill xmlns:a="http://schemas.openxmlformats.org/drawingml/2006/main">
          <a:schemeClr val="accent5">
            <a:lumMod val="40000"/>
            <a:lumOff val="60000"/>
            <a:alpha val="42000"/>
          </a:schemeClr>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s-ES_tradnl"/>
        </a:p>
      </cdr:txBody>
    </cdr:sp>
  </cdr:relSizeAnchor>
</c:userShapes>
</file>

<file path=xl/drawings/drawing28.xml><?xml version="1.0" encoding="utf-8"?>
<xdr:wsDr xmlns:xdr="http://schemas.openxmlformats.org/drawingml/2006/spreadsheetDrawing" xmlns:a="http://schemas.openxmlformats.org/drawingml/2006/main">
  <xdr:twoCellAnchor>
    <xdr:from>
      <xdr:col>7</xdr:col>
      <xdr:colOff>11544</xdr:colOff>
      <xdr:row>3</xdr:row>
      <xdr:rowOff>4849</xdr:rowOff>
    </xdr:from>
    <xdr:to>
      <xdr:col>15</xdr:col>
      <xdr:colOff>91399</xdr:colOff>
      <xdr:row>16</xdr:row>
      <xdr:rowOff>144974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0.0005</cdr:x>
      <cdr:y>0.00457</cdr:y>
    </cdr:from>
    <cdr:to>
      <cdr:x>0.10377</cdr:x>
      <cdr:y>0.11839</cdr:y>
    </cdr:to>
    <cdr:sp macro="" textlink="">
      <cdr:nvSpPr>
        <cdr:cNvPr id="2" name="TextBox 5"/>
        <cdr:cNvSpPr txBox="1"/>
      </cdr:nvSpPr>
      <cdr:spPr>
        <a:xfrm xmlns:a="http://schemas.openxmlformats.org/drawingml/2006/main">
          <a:off x="2699" y="13162"/>
          <a:ext cx="557671" cy="3277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a:latin typeface="Avenir LT 35 Light" pitchFamily="2" charset="0"/>
            </a:rPr>
            <a:t>Minutes </a:t>
          </a:r>
        </a:p>
        <a:p xmlns:a="http://schemas.openxmlformats.org/drawingml/2006/main">
          <a:r>
            <a:rPr lang="en-GB" sz="800">
              <a:latin typeface="Avenir LT 35 Light" pitchFamily="2" charset="0"/>
            </a:rPr>
            <a:t>per day</a:t>
          </a:r>
        </a:p>
      </cdr:txBody>
    </cdr:sp>
  </cdr:relSizeAnchor>
  <cdr:relSizeAnchor xmlns:cdr="http://schemas.openxmlformats.org/drawingml/2006/chartDrawing">
    <cdr:from>
      <cdr:x>0.20107</cdr:x>
      <cdr:y>0.90311</cdr:y>
    </cdr:from>
    <cdr:to>
      <cdr:x>0.82421</cdr:x>
      <cdr:y>0.96899</cdr:y>
    </cdr:to>
    <cdr:sp macro="" textlink="">
      <cdr:nvSpPr>
        <cdr:cNvPr id="5" name="TextBox 2"/>
        <cdr:cNvSpPr txBox="1"/>
      </cdr:nvSpPr>
      <cdr:spPr>
        <a:xfrm xmlns:a="http://schemas.openxmlformats.org/drawingml/2006/main">
          <a:off x="1085774" y="2600960"/>
          <a:ext cx="3364952" cy="189734"/>
        </a:xfrm>
        <a:prstGeom xmlns:a="http://schemas.openxmlformats.org/drawingml/2006/main" prst="rect">
          <a:avLst/>
        </a:prstGeom>
        <a:noFill xmlns:a="http://schemas.openxmlformats.org/drawingml/2006/main"/>
        <a:ln xmlns:a="http://schemas.openxmlformats.org/drawingml/2006/main">
          <a:solidFill>
            <a:schemeClr val="tx2"/>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lnSpc>
              <a:spcPts val="1000"/>
            </a:lnSpc>
          </a:pPr>
          <a:r>
            <a:rPr lang="es-ES_tradnl" sz="800">
              <a:latin typeface="Avenir LT 35 Light" pitchFamily="2" charset="0"/>
            </a:rPr>
            <a:t>% estudiantes que usan al menos 4 h internet el fin de</a:t>
          </a:r>
          <a:r>
            <a:rPr lang="es-ES_tradnl" sz="800">
              <a:solidFill>
                <a:schemeClr val="tx1"/>
              </a:solidFill>
              <a:latin typeface="Avenir LT 35 Light" pitchFamily="2" charset="0"/>
              <a:ea typeface="+mn-ea"/>
              <a:cs typeface="+mn-cs"/>
            </a:rPr>
            <a:t> semana</a:t>
          </a:r>
          <a:endParaRPr lang="en-GB" sz="800">
            <a:solidFill>
              <a:schemeClr val="tx1"/>
            </a:solidFill>
            <a:latin typeface="Avenir LT 35 Light" pitchFamily="2" charset="0"/>
            <a:ea typeface="+mn-ea"/>
            <a:cs typeface="+mn-cs"/>
          </a:endParaRPr>
        </a:p>
      </cdr:txBody>
    </cdr:sp>
  </cdr:relSizeAnchor>
  <cdr:relSizeAnchor xmlns:cdr="http://schemas.openxmlformats.org/drawingml/2006/chartDrawing">
    <cdr:from>
      <cdr:x>0.57459</cdr:x>
      <cdr:y>0.11982</cdr:y>
    </cdr:from>
    <cdr:to>
      <cdr:x>0.58529</cdr:x>
      <cdr:y>0.86653</cdr:y>
    </cdr:to>
    <cdr:sp macro="" textlink="">
      <cdr:nvSpPr>
        <cdr:cNvPr id="6" name="Rectangle 5"/>
        <cdr:cNvSpPr/>
      </cdr:nvSpPr>
      <cdr:spPr>
        <a:xfrm xmlns:a="http://schemas.openxmlformats.org/drawingml/2006/main">
          <a:off x="3102804" y="345083"/>
          <a:ext cx="57787" cy="2150537"/>
        </a:xfrm>
        <a:prstGeom xmlns:a="http://schemas.openxmlformats.org/drawingml/2006/main" prst="rect">
          <a:avLst/>
        </a:prstGeom>
        <a:solidFill xmlns:a="http://schemas.openxmlformats.org/drawingml/2006/main">
          <a:srgbClr val="00B0F0">
            <a:alpha val="30196"/>
          </a:srgbClr>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s-ES_tradnl"/>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7923</xdr:colOff>
      <xdr:row>5</xdr:row>
      <xdr:rowOff>133096</xdr:rowOff>
    </xdr:from>
    <xdr:to>
      <xdr:col>20</xdr:col>
      <xdr:colOff>671332</xdr:colOff>
      <xdr:row>22</xdr:row>
      <xdr:rowOff>5736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17225</xdr:colOff>
      <xdr:row>5</xdr:row>
      <xdr:rowOff>133234</xdr:rowOff>
    </xdr:from>
    <xdr:to>
      <xdr:col>13</xdr:col>
      <xdr:colOff>97079</xdr:colOff>
      <xdr:row>23</xdr:row>
      <xdr:rowOff>107105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0.00276</cdr:x>
      <cdr:y>0.02072</cdr:y>
    </cdr:from>
    <cdr:to>
      <cdr:x>0.04974</cdr:x>
      <cdr:y>0.08859</cdr:y>
    </cdr:to>
    <cdr:sp macro="" textlink="">
      <cdr:nvSpPr>
        <cdr:cNvPr id="2" name="TextBox 5"/>
        <cdr:cNvSpPr txBox="1"/>
      </cdr:nvSpPr>
      <cdr:spPr>
        <a:xfrm xmlns:a="http://schemas.openxmlformats.org/drawingml/2006/main">
          <a:off x="14919" y="60087"/>
          <a:ext cx="253961" cy="19682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800">
              <a:latin typeface="Avenir LT 35 Light" pitchFamily="2" charset="0"/>
            </a:rPr>
            <a:t>%</a:t>
          </a:r>
        </a:p>
      </cdr:txBody>
    </cdr:sp>
  </cdr:relSizeAnchor>
  <cdr:relSizeAnchor xmlns:cdr="http://schemas.openxmlformats.org/drawingml/2006/chartDrawing">
    <cdr:from>
      <cdr:x>0.44004</cdr:x>
      <cdr:y>0.09539</cdr:y>
    </cdr:from>
    <cdr:to>
      <cdr:x>0.45003</cdr:x>
      <cdr:y>0.77816</cdr:y>
    </cdr:to>
    <cdr:sp macro="" textlink="">
      <cdr:nvSpPr>
        <cdr:cNvPr id="3" name="Rectangle 2"/>
        <cdr:cNvSpPr/>
      </cdr:nvSpPr>
      <cdr:spPr>
        <a:xfrm xmlns:a="http://schemas.openxmlformats.org/drawingml/2006/main">
          <a:off x="2378556" y="276624"/>
          <a:ext cx="54000" cy="1980000"/>
        </a:xfrm>
        <a:prstGeom xmlns:a="http://schemas.openxmlformats.org/drawingml/2006/main" prst="rect">
          <a:avLst/>
        </a:prstGeom>
        <a:solidFill xmlns:a="http://schemas.openxmlformats.org/drawingml/2006/main">
          <a:srgbClr val="00B0F0">
            <a:alpha val="30196"/>
          </a:srgbClr>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s-ES_tradnl"/>
        </a:p>
      </cdr:txBody>
    </cdr:sp>
  </cdr:relSizeAnchor>
</c:userShapes>
</file>

<file path=xl/drawings/drawing32.xml><?xml version="1.0" encoding="utf-8"?>
<xdr:wsDr xmlns:xdr="http://schemas.openxmlformats.org/drawingml/2006/spreadsheetDrawing" xmlns:a="http://schemas.openxmlformats.org/drawingml/2006/main">
  <xdr:twoCellAnchor>
    <xdr:from>
      <xdr:col>26</xdr:col>
      <xdr:colOff>20366</xdr:colOff>
      <xdr:row>6</xdr:row>
      <xdr:rowOff>28378</xdr:rowOff>
    </xdr:from>
    <xdr:to>
      <xdr:col>31</xdr:col>
      <xdr:colOff>711206</xdr:colOff>
      <xdr:row>22</xdr:row>
      <xdr:rowOff>127771</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5870</xdr:colOff>
      <xdr:row>21</xdr:row>
      <xdr:rowOff>125799</xdr:rowOff>
    </xdr:from>
    <xdr:to>
      <xdr:col>17</xdr:col>
      <xdr:colOff>679758</xdr:colOff>
      <xdr:row>38</xdr:row>
      <xdr:rowOff>73348</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26</xdr:col>
      <xdr:colOff>377958</xdr:colOff>
      <xdr:row>59</xdr:row>
      <xdr:rowOff>101431</xdr:rowOff>
    </xdr:from>
    <xdr:to>
      <xdr:col>35</xdr:col>
      <xdr:colOff>508925</xdr:colOff>
      <xdr:row>74</xdr:row>
      <xdr:rowOff>18775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15916</xdr:colOff>
      <xdr:row>62</xdr:row>
      <xdr:rowOff>63912</xdr:rowOff>
    </xdr:from>
    <xdr:to>
      <xdr:col>24</xdr:col>
      <xdr:colOff>455165</xdr:colOff>
      <xdr:row>76</xdr:row>
      <xdr:rowOff>184456</xdr:rowOff>
    </xdr:to>
    <xdr:graphicFrame macro="">
      <xdr:nvGraphicFramePr>
        <xdr:cNvPr id="3"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920896</xdr:colOff>
      <xdr:row>60</xdr:row>
      <xdr:rowOff>188142</xdr:rowOff>
    </xdr:from>
    <xdr:to>
      <xdr:col>12</xdr:col>
      <xdr:colOff>2392</xdr:colOff>
      <xdr:row>75</xdr:row>
      <xdr:rowOff>53233</xdr:rowOff>
    </xdr:to>
    <xdr:graphicFrame macro="">
      <xdr:nvGraphicFramePr>
        <xdr:cNvPr id="4"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7</xdr:col>
      <xdr:colOff>450850</xdr:colOff>
      <xdr:row>5</xdr:row>
      <xdr:rowOff>31750</xdr:rowOff>
    </xdr:from>
    <xdr:to>
      <xdr:col>13</xdr:col>
      <xdr:colOff>242530</xdr:colOff>
      <xdr:row>19</xdr:row>
      <xdr:rowOff>180742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18</xdr:col>
      <xdr:colOff>5660</xdr:colOff>
      <xdr:row>5</xdr:row>
      <xdr:rowOff>115788</xdr:rowOff>
    </xdr:from>
    <xdr:to>
      <xdr:col>23</xdr:col>
      <xdr:colOff>695194</xdr:colOff>
      <xdr:row>20</xdr:row>
      <xdr:rowOff>18762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20</xdr:col>
      <xdr:colOff>142530</xdr:colOff>
      <xdr:row>20</xdr:row>
      <xdr:rowOff>176566</xdr:rowOff>
    </xdr:from>
    <xdr:to>
      <xdr:col>28</xdr:col>
      <xdr:colOff>874737</xdr:colOff>
      <xdr:row>35</xdr:row>
      <xdr:rowOff>81717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770854</xdr:colOff>
      <xdr:row>3</xdr:row>
      <xdr:rowOff>55590</xdr:rowOff>
    </xdr:from>
    <xdr:to>
      <xdr:col>33</xdr:col>
      <xdr:colOff>562534</xdr:colOff>
      <xdr:row>18</xdr:row>
      <xdr:rowOff>9509</xdr:rowOff>
    </xdr:to>
    <xdr:graphicFrame macro="">
      <xdr:nvGraphicFramePr>
        <xdr:cNvPr id="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10</xdr:col>
      <xdr:colOff>382088</xdr:colOff>
      <xdr:row>24</xdr:row>
      <xdr:rowOff>48988</xdr:rowOff>
    </xdr:from>
    <xdr:to>
      <xdr:col>21</xdr:col>
      <xdr:colOff>663073</xdr:colOff>
      <xdr:row>42</xdr:row>
      <xdr:rowOff>36233</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21</xdr:col>
      <xdr:colOff>282040</xdr:colOff>
      <xdr:row>4</xdr:row>
      <xdr:rowOff>101598</xdr:rowOff>
    </xdr:from>
    <xdr:to>
      <xdr:col>27</xdr:col>
      <xdr:colOff>73720</xdr:colOff>
      <xdr:row>19</xdr:row>
      <xdr:rowOff>55518</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477229</xdr:colOff>
      <xdr:row>5</xdr:row>
      <xdr:rowOff>98044</xdr:rowOff>
    </xdr:from>
    <xdr:to>
      <xdr:col>26</xdr:col>
      <xdr:colOff>415213</xdr:colOff>
      <xdr:row>22</xdr:row>
      <xdr:rowOff>24532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2</xdr:col>
      <xdr:colOff>4064</xdr:colOff>
      <xdr:row>52</xdr:row>
      <xdr:rowOff>26415</xdr:rowOff>
    </xdr:from>
    <xdr:to>
      <xdr:col>14</xdr:col>
      <xdr:colOff>358608</xdr:colOff>
      <xdr:row>67</xdr:row>
      <xdr:rowOff>151024</xdr:rowOff>
    </xdr:to>
    <xdr:graphicFrame macro="">
      <xdr:nvGraphicFramePr>
        <xdr:cNvPr id="2"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294641</xdr:colOff>
      <xdr:row>33</xdr:row>
      <xdr:rowOff>85344</xdr:rowOff>
    </xdr:from>
    <xdr:to>
      <xdr:col>33</xdr:col>
      <xdr:colOff>290535</xdr:colOff>
      <xdr:row>48</xdr:row>
      <xdr:rowOff>30120</xdr:rowOff>
    </xdr:to>
    <xdr:graphicFrame macro="">
      <xdr:nvGraphicFramePr>
        <xdr:cNvPr id="3"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2495</xdr:colOff>
      <xdr:row>28</xdr:row>
      <xdr:rowOff>91808</xdr:rowOff>
    </xdr:from>
    <xdr:to>
      <xdr:col>44</xdr:col>
      <xdr:colOff>162983</xdr:colOff>
      <xdr:row>43</xdr:row>
      <xdr:rowOff>146312</xdr:rowOff>
    </xdr:to>
    <xdr:graphicFrame macro="">
      <xdr:nvGraphicFramePr>
        <xdr:cNvPr id="4"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13</xdr:col>
      <xdr:colOff>10623</xdr:colOff>
      <xdr:row>5</xdr:row>
      <xdr:rowOff>113976</xdr:rowOff>
    </xdr:from>
    <xdr:to>
      <xdr:col>23</xdr:col>
      <xdr:colOff>663058</xdr:colOff>
      <xdr:row>21</xdr:row>
      <xdr:rowOff>141048</xdr:rowOff>
    </xdr:to>
    <xdr:graphicFrame macro="">
      <xdr:nvGraphicFramePr>
        <xdr:cNvPr id="9"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27</xdr:col>
      <xdr:colOff>197103</xdr:colOff>
      <xdr:row>5</xdr:row>
      <xdr:rowOff>152400</xdr:rowOff>
    </xdr:from>
    <xdr:to>
      <xdr:col>34</xdr:col>
      <xdr:colOff>66812</xdr:colOff>
      <xdr:row>22</xdr:row>
      <xdr:rowOff>47798</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8128</xdr:colOff>
      <xdr:row>5</xdr:row>
      <xdr:rowOff>116839</xdr:rowOff>
    </xdr:from>
    <xdr:to>
      <xdr:col>41</xdr:col>
      <xdr:colOff>647152</xdr:colOff>
      <xdr:row>21</xdr:row>
      <xdr:rowOff>168296</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21</xdr:col>
      <xdr:colOff>137158</xdr:colOff>
      <xdr:row>6</xdr:row>
      <xdr:rowOff>137160</xdr:rowOff>
    </xdr:from>
    <xdr:to>
      <xdr:col>28</xdr:col>
      <xdr:colOff>277241</xdr:colOff>
      <xdr:row>21</xdr:row>
      <xdr:rowOff>159660</xdr:rowOff>
    </xdr:to>
    <xdr:graphicFrame macro="">
      <xdr:nvGraphicFramePr>
        <xdr:cNvPr id="2"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53</xdr:col>
      <xdr:colOff>104775</xdr:colOff>
      <xdr:row>1</xdr:row>
      <xdr:rowOff>0</xdr:rowOff>
    </xdr:from>
    <xdr:to>
      <xdr:col>59</xdr:col>
      <xdr:colOff>141005</xdr:colOff>
      <xdr:row>12</xdr:row>
      <xdr:rowOff>49170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44591</xdr:colOff>
      <xdr:row>3</xdr:row>
      <xdr:rowOff>85795</xdr:rowOff>
    </xdr:from>
    <xdr:to>
      <xdr:col>25</xdr:col>
      <xdr:colOff>376896</xdr:colOff>
      <xdr:row>19</xdr:row>
      <xdr:rowOff>156759</xdr:rowOff>
    </xdr:to>
    <xdr:graphicFrame macro="">
      <xdr:nvGraphicFramePr>
        <xdr:cNvPr id="3"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13613</xdr:colOff>
      <xdr:row>31</xdr:row>
      <xdr:rowOff>46124</xdr:rowOff>
    </xdr:from>
    <xdr:to>
      <xdr:col>21</xdr:col>
      <xdr:colOff>322234</xdr:colOff>
      <xdr:row>46</xdr:row>
      <xdr:rowOff>7360</xdr:rowOff>
    </xdr:to>
    <xdr:graphicFrame macro="">
      <xdr:nvGraphicFramePr>
        <xdr:cNvPr id="4"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568325</xdr:colOff>
      <xdr:row>5</xdr:row>
      <xdr:rowOff>82550</xdr:rowOff>
    </xdr:from>
    <xdr:to>
      <xdr:col>15</xdr:col>
      <xdr:colOff>311237</xdr:colOff>
      <xdr:row>21</xdr:row>
      <xdr:rowOff>77110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404368</xdr:colOff>
      <xdr:row>2</xdr:row>
      <xdr:rowOff>150369</xdr:rowOff>
    </xdr:from>
    <xdr:to>
      <xdr:col>20</xdr:col>
      <xdr:colOff>342352</xdr:colOff>
      <xdr:row>20</xdr:row>
      <xdr:rowOff>106321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203</xdr:colOff>
      <xdr:row>3</xdr:row>
      <xdr:rowOff>55525</xdr:rowOff>
    </xdr:from>
    <xdr:to>
      <xdr:col>37</xdr:col>
      <xdr:colOff>389291</xdr:colOff>
      <xdr:row>16</xdr:row>
      <xdr:rowOff>97227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550165</xdr:colOff>
      <xdr:row>48</xdr:row>
      <xdr:rowOff>89298</xdr:rowOff>
    </xdr:from>
    <xdr:to>
      <xdr:col>13</xdr:col>
      <xdr:colOff>43141</xdr:colOff>
      <xdr:row>64</xdr:row>
      <xdr:rowOff>193441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342827</xdr:colOff>
      <xdr:row>67</xdr:row>
      <xdr:rowOff>67782</xdr:rowOff>
    </xdr:from>
    <xdr:to>
      <xdr:col>21</xdr:col>
      <xdr:colOff>94447</xdr:colOff>
      <xdr:row>83</xdr:row>
      <xdr:rowOff>3155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7315</xdr:colOff>
      <xdr:row>67</xdr:row>
      <xdr:rowOff>143662</xdr:rowOff>
    </xdr:from>
    <xdr:to>
      <xdr:col>32</xdr:col>
      <xdr:colOff>30643</xdr:colOff>
      <xdr:row>83</xdr:row>
      <xdr:rowOff>82952</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20</xdr:col>
      <xdr:colOff>2458</xdr:colOff>
      <xdr:row>24</xdr:row>
      <xdr:rowOff>192410</xdr:rowOff>
    </xdr:from>
    <xdr:to>
      <xdr:col>26</xdr:col>
      <xdr:colOff>671962</xdr:colOff>
      <xdr:row>39</xdr:row>
      <xdr:rowOff>60986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S5/sdataELS/Q_ISC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ecdshare.oecd.org/edu/Projects/eag/2012/Content/EAG2012_SL_A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S5/sdataELS/APPLIC/UOE/IND98/FIN95/F1_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LS5/sdataELS/APPLIC/UOE/IND98/FIN95/F11_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LS5/sdataELS/APPLIC/UOE/IND97/FIN94/F11_A9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LS5/sdataELS/APPLIC/UOE/IND98/FIN95/F12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LS5/sdataELS/APPLIC/UOE/IND98/FIN95/F13_AL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S5/sdataELS/Q_ISC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S5/sdataELS/TEMP/SUBSNE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S5/sdataELS/Q_IS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S5/sdataELS/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20Roca/Downloads/WEI_Tables_EN.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S5/sdataELS/APPLIC/UOE/IND98/FIN95/FG_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S5/sdataELS/APPLIC/UOE/IND98/FIN95/FG_1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_A2.1"/>
      <sheetName val="T_A2.1a (Web only)"/>
      <sheetName val="T_A2.2"/>
      <sheetName val="T_A2.3"/>
      <sheetName val="T_A2.3a (Web only)"/>
      <sheetName val="T_A2.4"/>
      <sheetName val="T_A2.4a (Web only)"/>
      <sheetName val="T_A2.5"/>
      <sheetName val="T_A2.6"/>
      <sheetName val="Box_A2.2"/>
      <sheetName val="Data C_A2.1"/>
      <sheetName val="C_A2.1"/>
      <sheetName val="Data C_A2.2"/>
      <sheetName val="C_A2.2"/>
      <sheetName val="Data C_A2.3"/>
      <sheetName val="C_A2.3"/>
      <sheetName val="Data C_A2.4"/>
      <sheetName val="C_A2.4"/>
      <sheetName val="Data C_A2.5"/>
      <sheetName val="C_A2.5"/>
      <sheetName val="Data C_A2.6"/>
      <sheetName val="C_A2.6"/>
      <sheetName val="T_Extracted Texts_8 June"/>
      <sheetName val="Country"/>
      <sheetName val="C_Extracted Texts_8 June"/>
      <sheetName val="T_Extracted Texts"/>
      <sheetName val="Contents French"/>
      <sheetName val="T_A2.1 French"/>
      <sheetName val="Extracted Texts"/>
      <sheetName val="T_A2.1a (Web only) French"/>
      <sheetName val="T_A2.2 French"/>
      <sheetName val="T_A2.3 French"/>
      <sheetName val="T_A2.3a (Web only) French"/>
      <sheetName val="T_A2.4 French"/>
      <sheetName val="T_A2.4a (Web only) French"/>
      <sheetName val="T_A2.5 French"/>
      <sheetName val="T_A2.6 French"/>
      <sheetName val="Box_A2.2 French"/>
      <sheetName val="C_A2.1 French"/>
      <sheetName val="C_A2.2 French"/>
      <sheetName val="C_A2.3 French"/>
      <sheetName val="C_A2.4 French"/>
      <sheetName val="C_A2.5 French"/>
      <sheetName val="C_A2.6 French"/>
    </sheetNames>
    <sheetDataSet>
      <sheetData sheetId="0" refreshError="1"/>
      <sheetData sheetId="1" refreshError="1">
        <row r="9">
          <cell r="A9" t="str">
            <v>Australia</v>
          </cell>
          <cell r="B9">
            <v>2</v>
          </cell>
          <cell r="C9" t="str">
            <v>m</v>
          </cell>
          <cell r="D9" t="str">
            <v>m</v>
          </cell>
          <cell r="E9" t="str">
            <v>m</v>
          </cell>
          <cell r="F9">
            <v>70.238104154294533</v>
          </cell>
          <cell r="G9">
            <v>65.725277614084533</v>
          </cell>
          <cell r="H9">
            <v>74.998417015607615</v>
          </cell>
          <cell r="I9">
            <v>48.570691638283201</v>
          </cell>
          <cell r="J9">
            <v>46.925374112113694</v>
          </cell>
          <cell r="K9">
            <v>50.060489665530248</v>
          </cell>
          <cell r="L9">
            <v>70.238104154294533</v>
          </cell>
          <cell r="M9">
            <v>65.725277614084533</v>
          </cell>
          <cell r="N9">
            <v>74.998417015607615</v>
          </cell>
          <cell r="O9" t="str">
            <v>a</v>
          </cell>
          <cell r="P9" t="str">
            <v>a</v>
          </cell>
          <cell r="Q9" t="str">
            <v>a</v>
          </cell>
          <cell r="R9">
            <v>48.570691638283201</v>
          </cell>
          <cell r="S9">
            <v>46.925374112113694</v>
          </cell>
          <cell r="T9">
            <v>50.060489665530248</v>
          </cell>
          <cell r="U9" t="str">
            <v>a</v>
          </cell>
          <cell r="V9" t="str">
            <v>a</v>
          </cell>
          <cell r="W9" t="str">
            <v>a</v>
          </cell>
        </row>
        <row r="10">
          <cell r="A10" t="str">
            <v>Austria</v>
          </cell>
          <cell r="C10" t="str">
            <v>m</v>
          </cell>
          <cell r="D10" t="str">
            <v>m</v>
          </cell>
          <cell r="E10" t="str">
            <v>m</v>
          </cell>
          <cell r="F10">
            <v>18.197819484262101</v>
          </cell>
          <cell r="G10">
            <v>14.620205368564401</v>
          </cell>
          <cell r="H10">
            <v>21.996771183492701</v>
          </cell>
          <cell r="I10">
            <v>76.2767334203769</v>
          </cell>
          <cell r="J10">
            <v>86.299503386110402</v>
          </cell>
          <cell r="K10">
            <v>65.864598340843401</v>
          </cell>
          <cell r="L10">
            <v>18.242810931707002</v>
          </cell>
          <cell r="M10">
            <v>14.6891616386017</v>
          </cell>
          <cell r="N10">
            <v>22.016766003416102</v>
          </cell>
          <cell r="O10">
            <v>54.800401270610301</v>
          </cell>
          <cell r="P10">
            <v>61.689066224824998</v>
          </cell>
          <cell r="Q10">
            <v>47.726622216645502</v>
          </cell>
          <cell r="R10">
            <v>0.80334123921837697</v>
          </cell>
          <cell r="S10">
            <v>0.67424006416775994</v>
          </cell>
          <cell r="T10">
            <v>0.93305800502087199</v>
          </cell>
          <cell r="U10">
            <v>20.627999463103301</v>
          </cell>
          <cell r="V10">
            <v>23.867240827080401</v>
          </cell>
          <cell r="W10">
            <v>17.1849232992537</v>
          </cell>
        </row>
        <row r="11">
          <cell r="A11" t="str">
            <v>Belgium</v>
          </cell>
          <cell r="C11" t="str">
            <v>m</v>
          </cell>
          <cell r="D11" t="str">
            <v>m</v>
          </cell>
          <cell r="E11" t="str">
            <v>m</v>
          </cell>
          <cell r="F11">
            <v>35.813913070744498</v>
          </cell>
          <cell r="G11">
            <v>31.1016866488301</v>
          </cell>
          <cell r="H11">
            <v>40.745977683850199</v>
          </cell>
          <cell r="I11">
            <v>69.024284091201906</v>
          </cell>
          <cell r="J11">
            <v>63.2437846251037</v>
          </cell>
          <cell r="K11">
            <v>74.915277442694006</v>
          </cell>
          <cell r="L11">
            <v>60.124543614283297</v>
          </cell>
          <cell r="M11">
            <v>55.300998369864402</v>
          </cell>
          <cell r="N11">
            <v>65.190115054346904</v>
          </cell>
          <cell r="O11" t="str">
            <v>a</v>
          </cell>
          <cell r="P11" t="str">
            <v>a</v>
          </cell>
          <cell r="Q11" t="str">
            <v>a</v>
          </cell>
          <cell r="R11">
            <v>20.202590459975301</v>
          </cell>
          <cell r="S11">
            <v>21.626764151555498</v>
          </cell>
          <cell r="T11">
            <v>18.734132004364699</v>
          </cell>
          <cell r="U11">
            <v>24.511063087687798</v>
          </cell>
          <cell r="V11">
            <v>17.4177087525138</v>
          </cell>
          <cell r="W11">
            <v>31.737008067832601</v>
          </cell>
        </row>
        <row r="12">
          <cell r="A12" t="str">
            <v>Canada</v>
          </cell>
          <cell r="B12">
            <v>2</v>
          </cell>
          <cell r="C12">
            <v>80.533422972446601</v>
          </cell>
          <cell r="D12">
            <v>77.364721445075801</v>
          </cell>
          <cell r="E12">
            <v>83.844031639047301</v>
          </cell>
          <cell r="F12">
            <v>77.901632386906897</v>
          </cell>
          <cell r="G12">
            <v>74.199318457160103</v>
          </cell>
          <cell r="H12">
            <v>81.768754033883496</v>
          </cell>
          <cell r="I12">
            <v>2.9848696040933702</v>
          </cell>
          <cell r="J12">
            <v>3.5210980825666698</v>
          </cell>
          <cell r="K12">
            <v>2.4249051816149598</v>
          </cell>
          <cell r="L12">
            <v>77.901632386906897</v>
          </cell>
          <cell r="M12">
            <v>74.199318457160103</v>
          </cell>
          <cell r="N12">
            <v>81.768754033883496</v>
          </cell>
          <cell r="O12" t="str">
            <v>a</v>
          </cell>
          <cell r="P12" t="str">
            <v>a</v>
          </cell>
          <cell r="Q12" t="str">
            <v>a</v>
          </cell>
          <cell r="R12">
            <v>2.9848696040933702</v>
          </cell>
          <cell r="S12">
            <v>3.5210980825666698</v>
          </cell>
          <cell r="T12">
            <v>2.4249051816149598</v>
          </cell>
          <cell r="U12" t="str">
            <v>a</v>
          </cell>
          <cell r="V12" t="str">
            <v>a</v>
          </cell>
          <cell r="W12" t="str">
            <v>a</v>
          </cell>
        </row>
        <row r="13">
          <cell r="A13" t="str">
            <v>Chile</v>
          </cell>
          <cell r="C13">
            <v>83.302163449085</v>
          </cell>
          <cell r="D13">
            <v>80.422416262833394</v>
          </cell>
          <cell r="E13">
            <v>86.262262144168901</v>
          </cell>
          <cell r="F13">
            <v>53.019578041657901</v>
          </cell>
          <cell r="G13">
            <v>50.472398835275897</v>
          </cell>
          <cell r="H13">
            <v>55.636646974794097</v>
          </cell>
          <cell r="I13">
            <v>30.282585407427099</v>
          </cell>
          <cell r="J13">
            <v>29.950017427557501</v>
          </cell>
          <cell r="K13">
            <v>30.6256151693748</v>
          </cell>
          <cell r="L13">
            <v>83.302163449085</v>
          </cell>
          <cell r="M13">
            <v>80.422416262833394</v>
          </cell>
          <cell r="N13">
            <v>86.262262144168901</v>
          </cell>
          <cell r="O13" t="str">
            <v>a</v>
          </cell>
          <cell r="P13" t="str">
            <v>a</v>
          </cell>
          <cell r="Q13" t="str">
            <v>a</v>
          </cell>
          <cell r="R13" t="str">
            <v>a</v>
          </cell>
          <cell r="S13" t="str">
            <v>a</v>
          </cell>
          <cell r="T13" t="str">
            <v>a</v>
          </cell>
          <cell r="U13" t="str">
            <v>a</v>
          </cell>
          <cell r="V13" t="str">
            <v>a</v>
          </cell>
          <cell r="W13" t="str">
            <v>a</v>
          </cell>
        </row>
        <row r="14">
          <cell r="A14" t="str">
            <v>Czech Republic</v>
          </cell>
          <cell r="C14">
            <v>79.205619897474804</v>
          </cell>
          <cell r="D14">
            <v>76.318011465477696</v>
          </cell>
          <cell r="E14">
            <v>82.243485849644699</v>
          </cell>
          <cell r="F14">
            <v>22.285089208253201</v>
          </cell>
          <cell r="G14">
            <v>17.135651712237902</v>
          </cell>
          <cell r="H14">
            <v>27.677647531236001</v>
          </cell>
          <cell r="I14">
            <v>57.153560915937099</v>
          </cell>
          <cell r="J14">
            <v>59.369420307106303</v>
          </cell>
          <cell r="K14">
            <v>54.811518077594499</v>
          </cell>
          <cell r="L14">
            <v>57.394289162988898</v>
          </cell>
          <cell r="M14">
            <v>48.964693389965497</v>
          </cell>
          <cell r="N14">
            <v>66.221872152465707</v>
          </cell>
          <cell r="O14" t="str">
            <v>n</v>
          </cell>
          <cell r="P14" t="str">
            <v>n</v>
          </cell>
          <cell r="Q14" t="str">
            <v>n</v>
          </cell>
          <cell r="R14">
            <v>21.244695898161201</v>
          </cell>
          <cell r="S14">
            <v>26.998274014998199</v>
          </cell>
          <cell r="T14">
            <v>15.163476811297899</v>
          </cell>
          <cell r="U14" t="str">
            <v>a</v>
          </cell>
          <cell r="V14" t="str">
            <v>a</v>
          </cell>
          <cell r="W14" t="str">
            <v>a</v>
          </cell>
        </row>
        <row r="15">
          <cell r="A15" t="str">
            <v>Denmark</v>
          </cell>
          <cell r="C15">
            <v>86.274052504337504</v>
          </cell>
          <cell r="D15">
            <v>83.747582723184706</v>
          </cell>
          <cell r="E15">
            <v>88.934661572589206</v>
          </cell>
          <cell r="F15">
            <v>57.012717860863098</v>
          </cell>
          <cell r="G15">
            <v>48.3306766550551</v>
          </cell>
          <cell r="H15">
            <v>66.148696370207105</v>
          </cell>
          <cell r="I15">
            <v>46.5803343134248</v>
          </cell>
          <cell r="J15">
            <v>49.1852600242253</v>
          </cell>
          <cell r="K15">
            <v>43.738836108240299</v>
          </cell>
          <cell r="L15">
            <v>57.012717860863098</v>
          </cell>
          <cell r="M15">
            <v>48.3306766550551</v>
          </cell>
          <cell r="N15">
            <v>66.148696370207105</v>
          </cell>
          <cell r="O15" t="str">
            <v>a</v>
          </cell>
          <cell r="P15" t="str">
            <v>a</v>
          </cell>
          <cell r="Q15" t="str">
            <v>a</v>
          </cell>
          <cell r="R15">
            <v>46.314742660762697</v>
          </cell>
          <cell r="S15">
            <v>48.739508843658001</v>
          </cell>
          <cell r="T15">
            <v>43.656425454110803</v>
          </cell>
          <cell r="U15" t="str">
            <v>n</v>
          </cell>
          <cell r="V15" t="str">
            <v>n</v>
          </cell>
          <cell r="W15" t="str">
            <v>n</v>
          </cell>
        </row>
        <row r="16">
          <cell r="A16" t="str">
            <v>Estonia</v>
          </cell>
          <cell r="C16" t="str">
            <v>m</v>
          </cell>
          <cell r="D16" t="str">
            <v>m</v>
          </cell>
          <cell r="E16" t="str">
            <v>m</v>
          </cell>
          <cell r="F16">
            <v>57.669865545767898</v>
          </cell>
          <cell r="G16">
            <v>45.7659799309398</v>
          </cell>
          <cell r="H16">
            <v>70.144892075905204</v>
          </cell>
          <cell r="I16">
            <v>19.886232580268601</v>
          </cell>
          <cell r="J16">
            <v>24.751535346513499</v>
          </cell>
          <cell r="K16">
            <v>14.7768770224521</v>
          </cell>
          <cell r="L16">
            <v>57.669865545767898</v>
          </cell>
          <cell r="M16">
            <v>45.7659799309398</v>
          </cell>
          <cell r="N16">
            <v>70.144892075905204</v>
          </cell>
          <cell r="O16">
            <v>18.346603792137401</v>
          </cell>
          <cell r="P16">
            <v>22.591550385073901</v>
          </cell>
          <cell r="Q16">
            <v>13.8766067167905</v>
          </cell>
          <cell r="R16" t="str">
            <v>a</v>
          </cell>
          <cell r="S16" t="str">
            <v>a</v>
          </cell>
          <cell r="T16" t="str">
            <v>a</v>
          </cell>
          <cell r="U16">
            <v>1.53962878813124</v>
          </cell>
          <cell r="V16">
            <v>2.1599849614395499</v>
          </cell>
          <cell r="W16">
            <v>0.90027030566154898</v>
          </cell>
        </row>
        <row r="17">
          <cell r="A17" t="str">
            <v>Finland</v>
          </cell>
          <cell r="C17">
            <v>93.323653375394301</v>
          </cell>
          <cell r="D17">
            <v>90.012072377668403</v>
          </cell>
          <cell r="E17">
            <v>96.794675365505299</v>
          </cell>
          <cell r="F17">
            <v>46.021619276197598</v>
          </cell>
          <cell r="G17">
            <v>37.5503188503262</v>
          </cell>
          <cell r="H17">
            <v>54.911462959840001</v>
          </cell>
          <cell r="I17">
            <v>93.853186774398907</v>
          </cell>
          <cell r="J17">
            <v>88.700072513279906</v>
          </cell>
          <cell r="K17">
            <v>99.241101558963194</v>
          </cell>
          <cell r="L17">
            <v>93.323653375394301</v>
          </cell>
          <cell r="M17">
            <v>90.012072377668403</v>
          </cell>
          <cell r="N17">
            <v>96.794675365505299</v>
          </cell>
          <cell r="O17" t="str">
            <v>a</v>
          </cell>
          <cell r="P17" t="str">
            <v>a</v>
          </cell>
          <cell r="Q17" t="str">
            <v>a</v>
          </cell>
          <cell r="R17" t="str">
            <v>a</v>
          </cell>
          <cell r="S17" t="str">
            <v>a</v>
          </cell>
          <cell r="T17" t="str">
            <v>a</v>
          </cell>
          <cell r="U17" t="str">
            <v>a</v>
          </cell>
          <cell r="V17" t="str">
            <v>a</v>
          </cell>
          <cell r="W17" t="str">
            <v>a</v>
          </cell>
        </row>
        <row r="18">
          <cell r="A18" t="str">
            <v>France</v>
          </cell>
          <cell r="C18" t="str">
            <v>m</v>
          </cell>
          <cell r="D18" t="str">
            <v>m</v>
          </cell>
          <cell r="E18" t="str">
            <v>m</v>
          </cell>
          <cell r="F18">
            <v>51.276287708896398</v>
          </cell>
          <cell r="G18">
            <v>44.826875916766902</v>
          </cell>
          <cell r="H18">
            <v>58.004526649908897</v>
          </cell>
          <cell r="I18">
            <v>65.0369507501334</v>
          </cell>
          <cell r="J18">
            <v>64.560275911922503</v>
          </cell>
          <cell r="K18">
            <v>65.298670876735898</v>
          </cell>
          <cell r="L18">
            <v>51.276287708896398</v>
          </cell>
          <cell r="M18">
            <v>44.826875916766902</v>
          </cell>
          <cell r="N18">
            <v>58.004526649908897</v>
          </cell>
          <cell r="O18">
            <v>14.3708057215116</v>
          </cell>
          <cell r="P18">
            <v>16.003180975672102</v>
          </cell>
          <cell r="Q18">
            <v>12.6742432152319</v>
          </cell>
          <cell r="R18">
            <v>3.8103581848138099</v>
          </cell>
          <cell r="S18">
            <v>3.2443976746431602</v>
          </cell>
          <cell r="T18">
            <v>4.3835097091021797</v>
          </cell>
          <cell r="U18">
            <v>46.855786843807998</v>
          </cell>
          <cell r="V18">
            <v>45.312697261607298</v>
          </cell>
          <cell r="W18">
            <v>48.240917952401901</v>
          </cell>
        </row>
        <row r="19">
          <cell r="A19" t="str">
            <v>Germany</v>
          </cell>
          <cell r="C19">
            <v>86.583153953844004</v>
          </cell>
          <cell r="D19">
            <v>87.186425098653999</v>
          </cell>
          <cell r="E19">
            <v>85.950859148049403</v>
          </cell>
          <cell r="F19">
            <v>39.919133389994599</v>
          </cell>
          <cell r="G19">
            <v>35.495627733821799</v>
          </cell>
          <cell r="H19">
            <v>44.555456001913598</v>
          </cell>
          <cell r="I19">
            <v>46.759587028428598</v>
          </cell>
          <cell r="J19">
            <v>51.7711463318171</v>
          </cell>
          <cell r="K19">
            <v>41.506919229338202</v>
          </cell>
          <cell r="L19">
            <v>39.919133389994599</v>
          </cell>
          <cell r="M19">
            <v>35.495627733821799</v>
          </cell>
          <cell r="N19">
            <v>44.555456001913598</v>
          </cell>
          <cell r="O19">
            <v>46.099542680257002</v>
          </cell>
          <cell r="P19">
            <v>50.959040687953298</v>
          </cell>
          <cell r="Q19">
            <v>41.006251917936297</v>
          </cell>
          <cell r="R19" t="str">
            <v>a</v>
          </cell>
          <cell r="S19" t="str">
            <v>a</v>
          </cell>
          <cell r="T19" t="str">
            <v>a</v>
          </cell>
          <cell r="U19">
            <v>0.66004434817159896</v>
          </cell>
          <cell r="V19">
            <v>0.81210564386372297</v>
          </cell>
          <cell r="W19">
            <v>0.50066731140183696</v>
          </cell>
        </row>
        <row r="20">
          <cell r="A20" t="str">
            <v>Greece</v>
          </cell>
          <cell r="C20">
            <v>94.149008199384994</v>
          </cell>
          <cell r="D20">
            <v>92.021595005226402</v>
          </cell>
          <cell r="E20">
            <v>96.342117640883899</v>
          </cell>
          <cell r="F20">
            <v>66.297173512628106</v>
          </cell>
          <cell r="G20">
            <v>58.510345728665399</v>
          </cell>
          <cell r="H20">
            <v>74.538495423846499</v>
          </cell>
          <cell r="I20">
            <v>27.953633374724099</v>
          </cell>
          <cell r="J20">
            <v>33.595661499928099</v>
          </cell>
          <cell r="K20">
            <v>21.924279384715899</v>
          </cell>
          <cell r="L20">
            <v>66.297173512628106</v>
          </cell>
          <cell r="M20">
            <v>58.510345728665399</v>
          </cell>
          <cell r="N20">
            <v>74.538495423846499</v>
          </cell>
          <cell r="O20" t="str">
            <v>a</v>
          </cell>
          <cell r="P20" t="str">
            <v>a</v>
          </cell>
          <cell r="Q20" t="str">
            <v>a</v>
          </cell>
          <cell r="R20">
            <v>27.953633374724099</v>
          </cell>
          <cell r="S20">
            <v>33.595661499928099</v>
          </cell>
          <cell r="T20">
            <v>21.924279384715899</v>
          </cell>
          <cell r="U20" t="str">
            <v>x(16)</v>
          </cell>
          <cell r="V20" t="str">
            <v>x(17)</v>
          </cell>
          <cell r="W20" t="str">
            <v>x(18)</v>
          </cell>
        </row>
        <row r="21">
          <cell r="A21" t="str">
            <v>Hungary</v>
          </cell>
          <cell r="C21">
            <v>85.575075921753395</v>
          </cell>
          <cell r="D21">
            <v>82.003041397774794</v>
          </cell>
          <cell r="E21">
            <v>89.3039912207512</v>
          </cell>
          <cell r="F21">
            <v>69.147703098137995</v>
          </cell>
          <cell r="G21">
            <v>61.862352654873398</v>
          </cell>
          <cell r="H21">
            <v>76.764996070387298</v>
          </cell>
          <cell r="I21">
            <v>17.301942271260099</v>
          </cell>
          <cell r="J21">
            <v>21.0655526194389</v>
          </cell>
          <cell r="K21">
            <v>13.3607410597757</v>
          </cell>
          <cell r="L21">
            <v>69.147703098137995</v>
          </cell>
          <cell r="M21">
            <v>61.862352654873398</v>
          </cell>
          <cell r="N21">
            <v>76.764996070387298</v>
          </cell>
          <cell r="O21" t="str">
            <v>a</v>
          </cell>
          <cell r="P21" t="str">
            <v>a</v>
          </cell>
          <cell r="Q21" t="str">
            <v>a</v>
          </cell>
          <cell r="R21">
            <v>17.301942271260099</v>
          </cell>
          <cell r="S21">
            <v>21.0655526194389</v>
          </cell>
          <cell r="T21">
            <v>13.3607410597757</v>
          </cell>
          <cell r="U21" t="str">
            <v>x(16)</v>
          </cell>
          <cell r="V21" t="str">
            <v>x(17)</v>
          </cell>
          <cell r="W21" t="str">
            <v>x(18)</v>
          </cell>
        </row>
        <row r="22">
          <cell r="A22" t="str">
            <v>Iceland</v>
          </cell>
          <cell r="C22">
            <v>87.854736925813896</v>
          </cell>
          <cell r="D22">
            <v>75.775247449186296</v>
          </cell>
          <cell r="E22">
            <v>100.575998952853</v>
          </cell>
          <cell r="F22">
            <v>68.793176091532203</v>
          </cell>
          <cell r="G22">
            <v>57.514080035896299</v>
          </cell>
          <cell r="H22">
            <v>80.641645061023297</v>
          </cell>
          <cell r="I22">
            <v>53.939117419502402</v>
          </cell>
          <cell r="J22">
            <v>52.924717298025698</v>
          </cell>
          <cell r="K22">
            <v>55.049489242228297</v>
          </cell>
          <cell r="L22">
            <v>65.492022550164805</v>
          </cell>
          <cell r="M22">
            <v>53.937434149843597</v>
          </cell>
          <cell r="N22">
            <v>77.633466439313196</v>
          </cell>
          <cell r="O22">
            <v>2.2131228550576201</v>
          </cell>
          <cell r="P22">
            <v>1.1056204768734901</v>
          </cell>
          <cell r="Q22">
            <v>3.3723901159843002</v>
          </cell>
          <cell r="R22">
            <v>37.208606937248199</v>
          </cell>
          <cell r="S22">
            <v>42.244271801287098</v>
          </cell>
          <cell r="T22">
            <v>31.9207749544824</v>
          </cell>
          <cell r="U22">
            <v>17.818541168564099</v>
          </cell>
          <cell r="V22">
            <v>13.151470905917799</v>
          </cell>
          <cell r="W22">
            <v>22.764502793471799</v>
          </cell>
        </row>
        <row r="23">
          <cell r="A23" t="str">
            <v>Ireland</v>
          </cell>
          <cell r="C23">
            <v>93.767328018511094</v>
          </cell>
          <cell r="D23">
            <v>92.647210036253</v>
          </cell>
          <cell r="E23">
            <v>94.944351689477102</v>
          </cell>
          <cell r="F23">
            <v>71.961034589454201</v>
          </cell>
          <cell r="G23">
            <v>73.350936238437697</v>
          </cell>
          <cell r="H23">
            <v>70.556434282542597</v>
          </cell>
          <cell r="I23">
            <v>68.371211165733996</v>
          </cell>
          <cell r="J23">
            <v>53.387675595406002</v>
          </cell>
          <cell r="K23">
            <v>83.309795015408994</v>
          </cell>
          <cell r="L23">
            <v>99.396671461518295</v>
          </cell>
          <cell r="M23">
            <v>98.128887298971193</v>
          </cell>
          <cell r="N23">
            <v>100.714006345011</v>
          </cell>
          <cell r="O23" t="str">
            <v>a</v>
          </cell>
          <cell r="P23" t="str">
            <v>a</v>
          </cell>
          <cell r="Q23" t="str">
            <v>a</v>
          </cell>
          <cell r="R23">
            <v>6.1215941030214998</v>
          </cell>
          <cell r="S23">
            <v>6.5182851929943304</v>
          </cell>
          <cell r="T23">
            <v>5.7235562384695999</v>
          </cell>
          <cell r="U23">
            <v>34.813980190648401</v>
          </cell>
          <cell r="V23">
            <v>22.0914393418782</v>
          </cell>
          <cell r="W23">
            <v>47.428666714470502</v>
          </cell>
        </row>
        <row r="24">
          <cell r="A24" t="str">
            <v>Israel</v>
          </cell>
          <cell r="C24">
            <v>91.816580726159501</v>
          </cell>
          <cell r="D24">
            <v>87.519939089139299</v>
          </cell>
          <cell r="E24">
            <v>96.322349756608006</v>
          </cell>
          <cell r="F24">
            <v>58.260349460939899</v>
          </cell>
          <cell r="G24">
            <v>52.162714645010603</v>
          </cell>
          <cell r="H24">
            <v>64.651987005960706</v>
          </cell>
          <cell r="I24">
            <v>33.556231265219601</v>
          </cell>
          <cell r="J24">
            <v>35.357224444128697</v>
          </cell>
          <cell r="K24">
            <v>31.6703627506473</v>
          </cell>
          <cell r="L24">
            <v>89.354592441495001</v>
          </cell>
          <cell r="M24">
            <v>83.456888211346495</v>
          </cell>
          <cell r="N24">
            <v>95.539739806849795</v>
          </cell>
          <cell r="O24" t="str">
            <v>a</v>
          </cell>
          <cell r="P24" t="str">
            <v>a</v>
          </cell>
          <cell r="Q24" t="str">
            <v>a</v>
          </cell>
          <cell r="R24">
            <v>2.4619882846645802</v>
          </cell>
          <cell r="S24">
            <v>4.0630508777927901</v>
          </cell>
          <cell r="T24">
            <v>0.78260994975821996</v>
          </cell>
          <cell r="U24" t="str">
            <v>a</v>
          </cell>
          <cell r="V24" t="str">
            <v>a</v>
          </cell>
          <cell r="W24" t="str">
            <v>a</v>
          </cell>
        </row>
        <row r="25">
          <cell r="A25" t="str">
            <v>Italy</v>
          </cell>
          <cell r="C25">
            <v>83.222788707050398</v>
          </cell>
          <cell r="D25">
            <v>80.783944951183997</v>
          </cell>
          <cell r="E25">
            <v>85.825606527167395</v>
          </cell>
          <cell r="F25">
            <v>35.604159856465898</v>
          </cell>
          <cell r="G25">
            <v>25.4892980726136</v>
          </cell>
          <cell r="H25">
            <v>46.386402146238503</v>
          </cell>
          <cell r="I25">
            <v>60.251488334407597</v>
          </cell>
          <cell r="J25">
            <v>67.494174813369398</v>
          </cell>
          <cell r="K25">
            <v>52.521844568743198</v>
          </cell>
          <cell r="L25">
            <v>74.122697900544395</v>
          </cell>
          <cell r="M25">
            <v>69.790749624595094</v>
          </cell>
          <cell r="N25">
            <v>78.768048799599399</v>
          </cell>
          <cell r="O25">
            <v>1.05595938541275</v>
          </cell>
          <cell r="P25">
            <v>0.826438323630038</v>
          </cell>
          <cell r="Q25">
            <v>1.3009121456144701</v>
          </cell>
          <cell r="R25" t="str">
            <v>a</v>
          </cell>
          <cell r="S25" t="str">
            <v>a</v>
          </cell>
          <cell r="T25" t="str">
            <v>a</v>
          </cell>
          <cell r="U25">
            <v>20.324326655597002</v>
          </cell>
          <cell r="V25">
            <v>22.131229466177</v>
          </cell>
          <cell r="W25">
            <v>18.4095801018142</v>
          </cell>
        </row>
        <row r="26">
          <cell r="A26" t="str">
            <v>Japan</v>
          </cell>
          <cell r="C26">
            <v>95.565841584158406</v>
          </cell>
          <cell r="D26">
            <v>94.830064308681699</v>
          </cell>
          <cell r="E26">
            <v>96.341525423728797</v>
          </cell>
          <cell r="F26">
            <v>72.738366336633703</v>
          </cell>
          <cell r="G26">
            <v>69.651446945337597</v>
          </cell>
          <cell r="H26">
            <v>75.9927118644068</v>
          </cell>
          <cell r="I26">
            <v>22.827475247524799</v>
          </cell>
          <cell r="J26">
            <v>25.178617363344099</v>
          </cell>
          <cell r="K26">
            <v>20.348813559322</v>
          </cell>
          <cell r="L26">
            <v>72.738366336633703</v>
          </cell>
          <cell r="M26">
            <v>69.651446945337597</v>
          </cell>
          <cell r="N26">
            <v>75.9927118644068</v>
          </cell>
          <cell r="O26">
            <v>0.93358085808580904</v>
          </cell>
          <cell r="P26">
            <v>1.5281350482315099</v>
          </cell>
          <cell r="Q26" t="str">
            <v>n</v>
          </cell>
          <cell r="R26">
            <v>21.893894389438898</v>
          </cell>
          <cell r="S26">
            <v>23.650482315112502</v>
          </cell>
          <cell r="T26">
            <v>20.0420338983051</v>
          </cell>
          <cell r="U26" t="str">
            <v>x(16)</v>
          </cell>
          <cell r="V26" t="str">
            <v>x(17)</v>
          </cell>
          <cell r="W26" t="str">
            <v>x(18)</v>
          </cell>
        </row>
        <row r="27">
          <cell r="A27" t="str">
            <v>Korea</v>
          </cell>
          <cell r="C27">
            <v>93.999272621258001</v>
          </cell>
          <cell r="D27">
            <v>93.383824466767393</v>
          </cell>
          <cell r="E27">
            <v>94.690508940852794</v>
          </cell>
          <cell r="F27">
            <v>70.954765582322594</v>
          </cell>
          <cell r="G27">
            <v>69.956940582457307</v>
          </cell>
          <cell r="H27">
            <v>72.075465799674902</v>
          </cell>
          <cell r="I27">
            <v>23.0445070389354</v>
          </cell>
          <cell r="J27">
            <v>23.4268838843102</v>
          </cell>
          <cell r="K27">
            <v>22.6150431411779</v>
          </cell>
          <cell r="L27">
            <v>70.954765582322594</v>
          </cell>
          <cell r="M27">
            <v>69.956940582457307</v>
          </cell>
          <cell r="N27">
            <v>72.075465799674902</v>
          </cell>
          <cell r="O27" t="str">
            <v>a</v>
          </cell>
          <cell r="P27" t="str">
            <v>a</v>
          </cell>
          <cell r="Q27" t="str">
            <v>a</v>
          </cell>
          <cell r="R27">
            <v>23.0445070389354</v>
          </cell>
          <cell r="S27">
            <v>23.4268838843102</v>
          </cell>
          <cell r="T27">
            <v>22.6150431411779</v>
          </cell>
          <cell r="U27" t="str">
            <v>a</v>
          </cell>
          <cell r="V27" t="str">
            <v>a</v>
          </cell>
          <cell r="W27" t="str">
            <v>a</v>
          </cell>
        </row>
        <row r="28">
          <cell r="A28" t="str">
            <v>Luxembourg</v>
          </cell>
          <cell r="C28">
            <v>69.709596325273793</v>
          </cell>
          <cell r="D28">
            <v>66.529965632854697</v>
          </cell>
          <cell r="E28">
            <v>73.154888759403804</v>
          </cell>
          <cell r="F28">
            <v>30.449016697072299</v>
          </cell>
          <cell r="G28">
            <v>27.114136987582899</v>
          </cell>
          <cell r="H28">
            <v>34.085720875431299</v>
          </cell>
          <cell r="I28">
            <v>41.420366598672999</v>
          </cell>
          <cell r="J28">
            <v>42.236417508577098</v>
          </cell>
          <cell r="K28">
            <v>40.548443870252598</v>
          </cell>
          <cell r="L28">
            <v>43.570277868182799</v>
          </cell>
          <cell r="M28">
            <v>36.865066173510797</v>
          </cell>
          <cell r="N28">
            <v>50.739460417514202</v>
          </cell>
          <cell r="O28">
            <v>7.0109123709974499</v>
          </cell>
          <cell r="P28">
            <v>8.3515967475775508</v>
          </cell>
          <cell r="Q28">
            <v>5.6040577702482297</v>
          </cell>
          <cell r="R28">
            <v>19.6089540933596</v>
          </cell>
          <cell r="S28">
            <v>21.780325465249302</v>
          </cell>
          <cell r="T28">
            <v>17.323078305641701</v>
          </cell>
          <cell r="U28">
            <v>1.6792389632055</v>
          </cell>
          <cell r="V28">
            <v>2.3535661098224399</v>
          </cell>
          <cell r="W28">
            <v>0.96756825227975796</v>
          </cell>
        </row>
        <row r="29">
          <cell r="A29" t="str">
            <v>Mexico</v>
          </cell>
          <cell r="C29">
            <v>47.015721571363102</v>
          </cell>
          <cell r="D29">
            <v>43.3518632264365</v>
          </cell>
          <cell r="E29">
            <v>50.7110368648503</v>
          </cell>
          <cell r="F29">
            <v>43.031374431002298</v>
          </cell>
          <cell r="G29">
            <v>39.3885240062774</v>
          </cell>
          <cell r="H29">
            <v>46.7102930017464</v>
          </cell>
          <cell r="I29">
            <v>3.98434714036074</v>
          </cell>
          <cell r="J29">
            <v>3.9633392201591402</v>
          </cell>
          <cell r="K29">
            <v>4.0007438631039598</v>
          </cell>
          <cell r="L29">
            <v>43.031374431002298</v>
          </cell>
          <cell r="M29">
            <v>39.3885240062774</v>
          </cell>
          <cell r="N29">
            <v>46.7102930017464</v>
          </cell>
          <cell r="O29" t="str">
            <v>a</v>
          </cell>
          <cell r="P29" t="str">
            <v>a</v>
          </cell>
          <cell r="Q29" t="str">
            <v>a</v>
          </cell>
          <cell r="R29">
            <v>3.98434714036074</v>
          </cell>
          <cell r="S29">
            <v>3.9633392201591402</v>
          </cell>
          <cell r="T29">
            <v>4.0007438631039598</v>
          </cell>
          <cell r="U29" t="str">
            <v>a</v>
          </cell>
          <cell r="V29" t="str">
            <v>a</v>
          </cell>
          <cell r="W29" t="str">
            <v>a</v>
          </cell>
        </row>
        <row r="30">
          <cell r="A30" t="str">
            <v>Netherlands</v>
          </cell>
          <cell r="C30" t="str">
            <v>m</v>
          </cell>
          <cell r="D30" t="str">
            <v>m</v>
          </cell>
          <cell r="E30" t="str">
            <v>m</v>
          </cell>
          <cell r="F30">
            <v>38.823362126989302</v>
          </cell>
          <cell r="G30">
            <v>35.780112658282299</v>
          </cell>
          <cell r="H30">
            <v>42.022224454020197</v>
          </cell>
          <cell r="I30">
            <v>85.021705685234807</v>
          </cell>
          <cell r="J30">
            <v>76.470665508409198</v>
          </cell>
          <cell r="K30">
            <v>93.584468833124305</v>
          </cell>
          <cell r="L30">
            <v>66.782766651368405</v>
          </cell>
          <cell r="M30">
            <v>59.875135172368999</v>
          </cell>
          <cell r="N30">
            <v>73.965352513239694</v>
          </cell>
          <cell r="O30" t="str">
            <v>a</v>
          </cell>
          <cell r="P30" t="str">
            <v>a</v>
          </cell>
          <cell r="Q30" t="str">
            <v>a</v>
          </cell>
          <cell r="R30">
            <v>57.062301160855696</v>
          </cell>
          <cell r="S30">
            <v>52.375642994322497</v>
          </cell>
          <cell r="T30">
            <v>61.641340773904801</v>
          </cell>
          <cell r="U30" t="str">
            <v>a</v>
          </cell>
          <cell r="V30" t="str">
            <v>a</v>
          </cell>
          <cell r="W30" t="str">
            <v>a</v>
          </cell>
        </row>
        <row r="31">
          <cell r="A31" t="str">
            <v>New Zealand</v>
          </cell>
          <cell r="C31" t="str">
            <v>m</v>
          </cell>
          <cell r="D31" t="str">
            <v>m</v>
          </cell>
          <cell r="E31" t="str">
            <v>m</v>
          </cell>
          <cell r="F31" t="str">
            <v>m</v>
          </cell>
          <cell r="G31" t="str">
            <v>m</v>
          </cell>
          <cell r="H31" t="str">
            <v>m</v>
          </cell>
          <cell r="I31" t="str">
            <v>m</v>
          </cell>
          <cell r="J31" t="str">
            <v>m</v>
          </cell>
          <cell r="K31" t="str">
            <v>m</v>
          </cell>
          <cell r="L31" t="str">
            <v>m</v>
          </cell>
          <cell r="M31" t="str">
            <v>m</v>
          </cell>
          <cell r="N31" t="str">
            <v>m</v>
          </cell>
          <cell r="O31" t="str">
            <v>m</v>
          </cell>
          <cell r="P31" t="str">
            <v>m</v>
          </cell>
          <cell r="Q31" t="str">
            <v>m</v>
          </cell>
          <cell r="R31" t="str">
            <v>m</v>
          </cell>
          <cell r="S31" t="str">
            <v>m</v>
          </cell>
          <cell r="T31" t="str">
            <v>m</v>
          </cell>
          <cell r="U31" t="str">
            <v>m</v>
          </cell>
          <cell r="V31" t="str">
            <v>m</v>
          </cell>
          <cell r="W31" t="str">
            <v>m</v>
          </cell>
        </row>
        <row r="32">
          <cell r="A32" t="str">
            <v>Norway</v>
          </cell>
          <cell r="C32">
            <v>87.212390658783903</v>
          </cell>
          <cell r="D32">
            <v>83.705419115137801</v>
          </cell>
          <cell r="E32">
            <v>91.082380480137601</v>
          </cell>
          <cell r="F32">
            <v>59.850071818402498</v>
          </cell>
          <cell r="G32">
            <v>49.1454494984078</v>
          </cell>
          <cell r="H32">
            <v>71.2297092789549</v>
          </cell>
          <cell r="I32">
            <v>35.899636676578602</v>
          </cell>
          <cell r="J32">
            <v>44.230882476687199</v>
          </cell>
          <cell r="K32">
            <v>27.211336537963</v>
          </cell>
          <cell r="L32">
            <v>59.850071818402498</v>
          </cell>
          <cell r="M32">
            <v>49.1454494984078</v>
          </cell>
          <cell r="N32">
            <v>71.2297092789549</v>
          </cell>
          <cell r="O32" t="str">
            <v>a</v>
          </cell>
          <cell r="P32" t="str">
            <v>a</v>
          </cell>
          <cell r="Q32" t="str">
            <v>a</v>
          </cell>
          <cell r="R32">
            <v>35.899636676578602</v>
          </cell>
          <cell r="S32">
            <v>44.230882476687199</v>
          </cell>
          <cell r="T32">
            <v>27.211336537963</v>
          </cell>
          <cell r="U32" t="str">
            <v>m</v>
          </cell>
          <cell r="V32" t="str">
            <v>m</v>
          </cell>
          <cell r="W32" t="str">
            <v>m</v>
          </cell>
        </row>
        <row r="33">
          <cell r="A33" t="str">
            <v>Poland</v>
          </cell>
          <cell r="C33">
            <v>83.513514842076702</v>
          </cell>
          <cell r="D33">
            <v>79.581042136854407</v>
          </cell>
          <cell r="E33">
            <v>87.627235262326096</v>
          </cell>
          <cell r="F33">
            <v>52.006018001143403</v>
          </cell>
          <cell r="G33">
            <v>39.834143837409798</v>
          </cell>
          <cell r="H33">
            <v>64.702218468574898</v>
          </cell>
          <cell r="I33">
            <v>37.581225805376903</v>
          </cell>
          <cell r="J33">
            <v>46.156494765435802</v>
          </cell>
          <cell r="K33">
            <v>28.646621726877399</v>
          </cell>
          <cell r="L33">
            <v>75.264104921519305</v>
          </cell>
          <cell r="M33">
            <v>67.234377882358302</v>
          </cell>
          <cell r="N33">
            <v>83.645481275022604</v>
          </cell>
          <cell r="O33" t="str">
            <v>a</v>
          </cell>
          <cell r="P33" t="str">
            <v>a</v>
          </cell>
          <cell r="Q33" t="str">
            <v>a</v>
          </cell>
          <cell r="R33">
            <v>14.323138885001001</v>
          </cell>
          <cell r="S33">
            <v>18.756260720487301</v>
          </cell>
          <cell r="T33">
            <v>9.7033589204297108</v>
          </cell>
          <cell r="U33" t="str">
            <v>a</v>
          </cell>
          <cell r="V33" t="str">
            <v>a</v>
          </cell>
          <cell r="W33" t="str">
            <v>a</v>
          </cell>
        </row>
        <row r="34">
          <cell r="A34" t="str">
            <v>Portugal</v>
          </cell>
          <cell r="B34">
            <v>3</v>
          </cell>
          <cell r="C34">
            <v>103.874355051564</v>
          </cell>
          <cell r="D34">
            <v>92.354312400983503</v>
          </cell>
          <cell r="E34">
            <v>115.65863215986199</v>
          </cell>
          <cell r="F34">
            <v>68.089142570830504</v>
          </cell>
          <cell r="G34">
            <v>59.920250493908597</v>
          </cell>
          <cell r="H34">
            <v>76.497445528026006</v>
          </cell>
          <cell r="I34">
            <v>35.785212480733399</v>
          </cell>
          <cell r="J34">
            <v>32.434061907074899</v>
          </cell>
          <cell r="K34">
            <v>39.161186631836102</v>
          </cell>
          <cell r="L34" t="str">
            <v>x(1)</v>
          </cell>
          <cell r="M34" t="str">
            <v>x(2)</v>
          </cell>
          <cell r="N34" t="str">
            <v>x(3)</v>
          </cell>
          <cell r="O34" t="str">
            <v>x(1)</v>
          </cell>
          <cell r="P34" t="str">
            <v>x(2)</v>
          </cell>
          <cell r="Q34" t="str">
            <v>x(3)</v>
          </cell>
          <cell r="R34" t="str">
            <v>x(1)</v>
          </cell>
          <cell r="S34" t="str">
            <v>x(2)</v>
          </cell>
          <cell r="T34" t="str">
            <v>x(3)</v>
          </cell>
          <cell r="U34" t="str">
            <v>x(1)</v>
          </cell>
          <cell r="V34" t="str">
            <v>x(2)</v>
          </cell>
          <cell r="W34" t="str">
            <v>x(3)</v>
          </cell>
        </row>
        <row r="35">
          <cell r="A35" t="str">
            <v>Slovak Republic</v>
          </cell>
          <cell r="C35">
            <v>85.580214747427803</v>
          </cell>
          <cell r="D35">
            <v>82.974976277858005</v>
          </cell>
          <cell r="E35">
            <v>88.307206665611005</v>
          </cell>
          <cell r="F35">
            <v>25.939352293012099</v>
          </cell>
          <cell r="G35">
            <v>21.0784907114611</v>
          </cell>
          <cell r="H35">
            <v>31.018327756812901</v>
          </cell>
          <cell r="I35">
            <v>66.751140823329806</v>
          </cell>
          <cell r="J35">
            <v>69.159793185193095</v>
          </cell>
          <cell r="K35">
            <v>64.231461578556406</v>
          </cell>
          <cell r="L35">
            <v>76.213547825370199</v>
          </cell>
          <cell r="M35">
            <v>69.928321601027406</v>
          </cell>
          <cell r="N35">
            <v>82.769986577814095</v>
          </cell>
          <cell r="O35" t="str">
            <v>a</v>
          </cell>
          <cell r="P35" t="str">
            <v>a</v>
          </cell>
          <cell r="Q35" t="str">
            <v>a</v>
          </cell>
          <cell r="R35">
            <v>15.2472957002804</v>
          </cell>
          <cell r="S35">
            <v>19.805275752478099</v>
          </cell>
          <cell r="T35">
            <v>10.4992860043306</v>
          </cell>
          <cell r="U35">
            <v>1.22964959069137</v>
          </cell>
          <cell r="V35">
            <v>0.50468654314860595</v>
          </cell>
          <cell r="W35">
            <v>1.98051675322461</v>
          </cell>
        </row>
        <row r="36">
          <cell r="A36" t="str">
            <v>Slovenia</v>
          </cell>
          <cell r="C36">
            <v>93.829787234042598</v>
          </cell>
          <cell r="D36">
            <v>91.562774363476706</v>
          </cell>
          <cell r="E36">
            <v>96.242990654205599</v>
          </cell>
          <cell r="F36">
            <v>37.396657026439797</v>
          </cell>
          <cell r="G36">
            <v>29.153929434255001</v>
          </cell>
          <cell r="H36">
            <v>46.178515567240098</v>
          </cell>
          <cell r="I36">
            <v>72.679846675043393</v>
          </cell>
          <cell r="J36">
            <v>79.859376445554602</v>
          </cell>
          <cell r="K36">
            <v>65.033173487485996</v>
          </cell>
          <cell r="L36">
            <v>40.298761184712198</v>
          </cell>
          <cell r="M36">
            <v>32.831580438507601</v>
          </cell>
          <cell r="N36">
            <v>48.254981851388202</v>
          </cell>
          <cell r="O36">
            <v>43.8207333635129</v>
          </cell>
          <cell r="P36">
            <v>43.336259877085197</v>
          </cell>
          <cell r="Q36">
            <v>44.336448598130801</v>
          </cell>
          <cell r="R36">
            <v>21.6752853936969</v>
          </cell>
          <cell r="S36">
            <v>27.550155411133101</v>
          </cell>
          <cell r="T36">
            <v>15.362817528590201</v>
          </cell>
          <cell r="U36">
            <v>2.2172542774436401</v>
          </cell>
          <cell r="V36">
            <v>3.2248188572225498</v>
          </cell>
          <cell r="W36">
            <v>1.1433965444740599</v>
          </cell>
        </row>
        <row r="37">
          <cell r="A37" t="str">
            <v>Spain</v>
          </cell>
          <cell r="C37">
            <v>80.4309235194699</v>
          </cell>
          <cell r="D37">
            <v>76.205366280664904</v>
          </cell>
          <cell r="E37">
            <v>84.900228470354094</v>
          </cell>
          <cell r="F37">
            <v>48.283133541519803</v>
          </cell>
          <cell r="G37">
            <v>41.355027240777098</v>
          </cell>
          <cell r="H37">
            <v>55.610881821866798</v>
          </cell>
          <cell r="I37">
            <v>42.900730891060299</v>
          </cell>
          <cell r="J37">
            <v>43.1022694115034</v>
          </cell>
          <cell r="K37">
            <v>42.687566790728503</v>
          </cell>
          <cell r="L37">
            <v>48.283133541519803</v>
          </cell>
          <cell r="M37">
            <v>41.355027240777098</v>
          </cell>
          <cell r="N37">
            <v>55.610881821866798</v>
          </cell>
          <cell r="O37">
            <v>19.093157829936299</v>
          </cell>
          <cell r="P37">
            <v>18.863421580966701</v>
          </cell>
          <cell r="Q37">
            <v>19.336146221026599</v>
          </cell>
          <cell r="R37">
            <v>8.4508019654589592</v>
          </cell>
          <cell r="S37">
            <v>6.2155135245776698</v>
          </cell>
          <cell r="T37">
            <v>10.8150311382983</v>
          </cell>
          <cell r="U37">
            <v>15.356771095665</v>
          </cell>
          <cell r="V37">
            <v>18.023334305959001</v>
          </cell>
          <cell r="W37">
            <v>12.536389431403601</v>
          </cell>
        </row>
        <row r="38">
          <cell r="A38" t="str">
            <v>Sweden</v>
          </cell>
          <cell r="C38">
            <v>74.798049714697996</v>
          </cell>
          <cell r="D38">
            <v>72.689841703912805</v>
          </cell>
          <cell r="E38">
            <v>77.0540723712068</v>
          </cell>
          <cell r="F38">
            <v>31.258946607430602</v>
          </cell>
          <cell r="G38">
            <v>26.407101793888</v>
          </cell>
          <cell r="H38">
            <v>36.428602234599303</v>
          </cell>
          <cell r="I38">
            <v>43.539103107267401</v>
          </cell>
          <cell r="J38">
            <v>46.282739910024802</v>
          </cell>
          <cell r="K38">
            <v>40.625470136607397</v>
          </cell>
          <cell r="L38">
            <v>74.332095490374599</v>
          </cell>
          <cell r="M38">
            <v>72.124497488972395</v>
          </cell>
          <cell r="N38">
            <v>76.693136198376095</v>
          </cell>
          <cell r="O38" t="str">
            <v>n</v>
          </cell>
          <cell r="P38" t="str">
            <v>n</v>
          </cell>
          <cell r="Q38" t="str">
            <v>n</v>
          </cell>
          <cell r="R38" t="str">
            <v>n</v>
          </cell>
          <cell r="S38">
            <v>0.56534421494040799</v>
          </cell>
          <cell r="T38" t="str">
            <v>n</v>
          </cell>
          <cell r="U38" t="str">
            <v>n</v>
          </cell>
          <cell r="V38" t="str">
            <v>n</v>
          </cell>
          <cell r="W38" t="str">
            <v>n</v>
          </cell>
        </row>
        <row r="39">
          <cell r="A39" t="str">
            <v>Switzerland</v>
          </cell>
          <cell r="C39" t="str">
            <v>m</v>
          </cell>
          <cell r="D39" t="str">
            <v>m</v>
          </cell>
          <cell r="E39" t="str">
            <v>m</v>
          </cell>
          <cell r="F39">
            <v>32.005460235089501</v>
          </cell>
          <cell r="G39">
            <v>25.491972349202801</v>
          </cell>
          <cell r="H39">
            <v>38.824688115561401</v>
          </cell>
          <cell r="I39">
            <v>74.0296677525359</v>
          </cell>
          <cell r="J39">
            <v>78.411751588805899</v>
          </cell>
          <cell r="K39">
            <v>69.441891004596201</v>
          </cell>
          <cell r="L39">
            <v>28.097400329324898</v>
          </cell>
          <cell r="M39">
            <v>23.834178838220499</v>
          </cell>
          <cell r="N39">
            <v>32.5607353906763</v>
          </cell>
          <cell r="O39">
            <v>71.168390513732604</v>
          </cell>
          <cell r="P39">
            <v>73.649514996097693</v>
          </cell>
          <cell r="Q39">
            <v>68.570803239220794</v>
          </cell>
          <cell r="R39">
            <v>6.7693371445679196</v>
          </cell>
          <cell r="S39">
            <v>6.4200301036904897</v>
          </cell>
          <cell r="T39">
            <v>7.1350404902604501</v>
          </cell>
          <cell r="U39" t="str">
            <v>x(16)</v>
          </cell>
          <cell r="V39" t="str">
            <v>x(17)</v>
          </cell>
          <cell r="W39" t="str">
            <v>x(18)</v>
          </cell>
        </row>
        <row r="40">
          <cell r="A40" t="str">
            <v>Turkey</v>
          </cell>
          <cell r="C40">
            <v>54.187562726472599</v>
          </cell>
          <cell r="D40">
            <v>54.473843816085498</v>
          </cell>
          <cell r="E40">
            <v>53.881118344567199</v>
          </cell>
          <cell r="F40">
            <v>32.658787028369403</v>
          </cell>
          <cell r="G40">
            <v>30.8656078310418</v>
          </cell>
          <cell r="H40">
            <v>34.546066288867202</v>
          </cell>
          <cell r="I40">
            <v>21.528775698103299</v>
          </cell>
          <cell r="J40">
            <v>23.608235985043699</v>
          </cell>
          <cell r="K40">
            <v>19.3350520557</v>
          </cell>
          <cell r="L40">
            <v>54.187562726472599</v>
          </cell>
          <cell r="M40">
            <v>54.473843816085498</v>
          </cell>
          <cell r="N40">
            <v>53.881118344567199</v>
          </cell>
          <cell r="O40" t="str">
            <v>a</v>
          </cell>
          <cell r="P40" t="str">
            <v>a</v>
          </cell>
          <cell r="Q40" t="str">
            <v>a</v>
          </cell>
          <cell r="R40" t="str">
            <v>a</v>
          </cell>
          <cell r="S40" t="str">
            <v>a</v>
          </cell>
          <cell r="T40" t="str">
            <v>a</v>
          </cell>
          <cell r="U40" t="str">
            <v>m</v>
          </cell>
          <cell r="V40" t="str">
            <v>m</v>
          </cell>
          <cell r="W40" t="str">
            <v>m</v>
          </cell>
        </row>
        <row r="41">
          <cell r="A41" t="str">
            <v>United Kingdom</v>
          </cell>
          <cell r="C41">
            <v>91.616160169757507</v>
          </cell>
          <cell r="D41">
            <v>89.822685344044601</v>
          </cell>
          <cell r="E41">
            <v>93.513546410134595</v>
          </cell>
          <cell r="F41" t="str">
            <v>m</v>
          </cell>
          <cell r="G41" t="str">
            <v>m</v>
          </cell>
          <cell r="H41" t="str">
            <v>m</v>
          </cell>
          <cell r="I41" t="str">
            <v>m</v>
          </cell>
          <cell r="J41" t="str">
            <v>m</v>
          </cell>
          <cell r="K41" t="str">
            <v>m</v>
          </cell>
          <cell r="L41" t="str">
            <v>m</v>
          </cell>
          <cell r="M41" t="str">
            <v>m</v>
          </cell>
          <cell r="N41" t="str">
            <v>m</v>
          </cell>
          <cell r="O41" t="str">
            <v>m</v>
          </cell>
          <cell r="P41" t="str">
            <v>m</v>
          </cell>
          <cell r="Q41" t="str">
            <v>m</v>
          </cell>
          <cell r="R41">
            <v>74.032341092269306</v>
          </cell>
          <cell r="S41">
            <v>70.037952889409198</v>
          </cell>
          <cell r="T41">
            <v>78.258158542379604</v>
          </cell>
          <cell r="U41">
            <v>17.583819077488201</v>
          </cell>
          <cell r="V41">
            <v>19.7847324546354</v>
          </cell>
          <cell r="W41">
            <v>15.255387867754999</v>
          </cell>
        </row>
        <row r="42">
          <cell r="A42" t="str">
            <v>United States</v>
          </cell>
          <cell r="C42">
            <v>76.824910361329501</v>
          </cell>
          <cell r="D42">
            <v>73.139198416161705</v>
          </cell>
          <cell r="E42">
            <v>80.700622310912905</v>
          </cell>
          <cell r="F42" t="str">
            <v>x(1)</v>
          </cell>
          <cell r="G42" t="str">
            <v>x(2)</v>
          </cell>
          <cell r="H42" t="str">
            <v>x(3)</v>
          </cell>
          <cell r="I42" t="str">
            <v>x(1)</v>
          </cell>
          <cell r="J42" t="str">
            <v>x(2)</v>
          </cell>
          <cell r="K42" t="str">
            <v>x(3)</v>
          </cell>
          <cell r="L42" t="str">
            <v>x(1)</v>
          </cell>
          <cell r="M42" t="str">
            <v>x(2)</v>
          </cell>
          <cell r="N42" t="str">
            <v>x(3)</v>
          </cell>
          <cell r="O42" t="str">
            <v>x(1)</v>
          </cell>
          <cell r="P42" t="str">
            <v>x(2)</v>
          </cell>
          <cell r="Q42" t="str">
            <v>x(3)</v>
          </cell>
          <cell r="R42" t="str">
            <v>x(1)</v>
          </cell>
          <cell r="S42" t="str">
            <v>x(2)</v>
          </cell>
          <cell r="T42" t="str">
            <v>x(3)</v>
          </cell>
          <cell r="U42" t="str">
            <v>x(1)</v>
          </cell>
          <cell r="V42" t="str">
            <v>x(2)</v>
          </cell>
          <cell r="W42" t="str">
            <v>x(3)</v>
          </cell>
        </row>
        <row r="44">
          <cell r="A44" t="str">
            <v>OECD average</v>
          </cell>
          <cell r="C44">
            <v>84.026934470552249</v>
          </cell>
          <cell r="D44">
            <v>80.82248844028976</v>
          </cell>
          <cell r="E44">
            <v>87.388339931337086</v>
          </cell>
          <cell r="F44">
            <v>49.771090678492094</v>
          </cell>
          <cell r="G44">
            <v>43.846996111898356</v>
          </cell>
          <cell r="H44">
            <v>56.001679984723253</v>
          </cell>
          <cell r="I44">
            <v>45.960528450825144</v>
          </cell>
          <cell r="J44">
            <v>47.310452370926974</v>
          </cell>
          <cell r="K44">
            <v>44.47008367458816</v>
          </cell>
          <cell r="L44">
            <v>62.794009708395869</v>
          </cell>
          <cell r="M44">
            <v>57.2028048566455</v>
          </cell>
          <cell r="N44">
            <v>68.673150002919485</v>
          </cell>
          <cell r="O44">
            <v>9.2971070213750586</v>
          </cell>
          <cell r="P44">
            <v>9.963460844132884</v>
          </cell>
          <cell r="Q44">
            <v>8.5934827385609811</v>
          </cell>
          <cell r="R44">
            <v>17.345998874620573</v>
          </cell>
          <cell r="S44">
            <v>17.963775221329257</v>
          </cell>
          <cell r="T44">
            <v>15.011107747136267</v>
          </cell>
          <cell r="U44">
            <v>8.2158977691769977</v>
          </cell>
          <cell r="V44">
            <v>7.6420113190652152</v>
          </cell>
          <cell r="W44">
            <v>8.7677763011076042</v>
          </cell>
        </row>
        <row r="45">
          <cell r="A45" t="str">
            <v>EU21 average</v>
          </cell>
          <cell r="C45">
            <v>86.649230789843017</v>
          </cell>
          <cell r="D45">
            <v>83.588635115751757</v>
          </cell>
          <cell r="E45">
            <v>89.855312709814854</v>
          </cell>
          <cell r="F45">
            <v>45.172607273305175</v>
          </cell>
          <cell r="G45">
            <v>38.734157433434852</v>
          </cell>
          <cell r="H45">
            <v>51.948784754296994</v>
          </cell>
          <cell r="I45">
            <v>53.706423854350746</v>
          </cell>
          <cell r="J45">
            <v>54.956294080799694</v>
          </cell>
          <cell r="K45">
            <v>52.289442587048697</v>
          </cell>
          <cell r="L45">
            <v>61.509065002409038</v>
          </cell>
          <cell r="M45">
            <v>55.362759332490057</v>
          </cell>
          <cell r="N45">
            <v>67.975885629880779</v>
          </cell>
          <cell r="O45">
            <v>10.768321916546091</v>
          </cell>
          <cell r="P45">
            <v>11.716871305409672</v>
          </cell>
          <cell r="Q45">
            <v>9.7821730948223315</v>
          </cell>
          <cell r="R45">
            <v>17.745404312953333</v>
          </cell>
          <cell r="S45">
            <v>19.015560107228616</v>
          </cell>
          <cell r="T45">
            <v>16.411204566902647</v>
          </cell>
          <cell r="U45">
            <v>10.421050170047826</v>
          </cell>
          <cell r="V45">
            <v>9.8832673372618078</v>
          </cell>
          <cell r="W45">
            <v>10.912772485234351</v>
          </cell>
        </row>
        <row r="48">
          <cell r="A48" t="str">
            <v>Other G20</v>
          </cell>
        </row>
        <row r="49">
          <cell r="A49" t="str">
            <v>Argentina</v>
          </cell>
          <cell r="B49">
            <v>2</v>
          </cell>
          <cell r="C49" t="str">
            <v>m</v>
          </cell>
          <cell r="D49" t="str">
            <v>m</v>
          </cell>
          <cell r="E49" t="str">
            <v>m</v>
          </cell>
          <cell r="F49">
            <v>36.483373772780602</v>
          </cell>
          <cell r="G49">
            <v>28.899751547344501</v>
          </cell>
          <cell r="H49">
            <v>44.299806682280199</v>
          </cell>
          <cell r="I49">
            <v>6.4499605514951304</v>
          </cell>
          <cell r="J49">
            <v>7.7214937357390099</v>
          </cell>
          <cell r="K49">
            <v>5.1389563750034304</v>
          </cell>
          <cell r="L49">
            <v>42.933334324275798</v>
          </cell>
          <cell r="M49">
            <v>36.621245283083503</v>
          </cell>
          <cell r="N49">
            <v>49.438763057283701</v>
          </cell>
          <cell r="O49" t="str">
            <v>a</v>
          </cell>
          <cell r="P49" t="str">
            <v>a</v>
          </cell>
          <cell r="Q49" t="str">
            <v>a</v>
          </cell>
          <cell r="R49" t="str">
            <v>a</v>
          </cell>
          <cell r="S49" t="str">
            <v>a</v>
          </cell>
          <cell r="T49" t="str">
            <v>a</v>
          </cell>
          <cell r="U49" t="str">
            <v>a</v>
          </cell>
          <cell r="V49" t="str">
            <v>a</v>
          </cell>
          <cell r="W49" t="str">
            <v>a</v>
          </cell>
        </row>
        <row r="50">
          <cell r="A50" t="str">
            <v>Brazil</v>
          </cell>
          <cell r="C50" t="str">
            <v>m</v>
          </cell>
          <cell r="D50" t="str">
            <v>m</v>
          </cell>
          <cell r="E50" t="str">
            <v>m</v>
          </cell>
          <cell r="F50">
            <v>63.260970201061497</v>
          </cell>
          <cell r="G50">
            <v>52.485906166507199</v>
          </cell>
          <cell r="H50">
            <v>74.034021662756203</v>
          </cell>
          <cell r="I50">
            <v>9.9576771282719196</v>
          </cell>
          <cell r="J50">
            <v>8.0742659499035092</v>
          </cell>
          <cell r="K50">
            <v>11.8182632710362</v>
          </cell>
          <cell r="L50">
            <v>63.260970201061497</v>
          </cell>
          <cell r="M50">
            <v>52.485906166507199</v>
          </cell>
          <cell r="N50">
            <v>74.034021662756203</v>
          </cell>
          <cell r="O50">
            <v>9.9576771282719196</v>
          </cell>
          <cell r="P50">
            <v>8.0742659499035092</v>
          </cell>
          <cell r="Q50">
            <v>11.8182632710362</v>
          </cell>
          <cell r="R50" t="str">
            <v>a</v>
          </cell>
          <cell r="S50" t="str">
            <v>a</v>
          </cell>
          <cell r="T50" t="str">
            <v>a</v>
          </cell>
          <cell r="U50" t="str">
            <v>a</v>
          </cell>
          <cell r="V50" t="str">
            <v>a</v>
          </cell>
          <cell r="W50" t="str">
            <v>a</v>
          </cell>
        </row>
        <row r="51">
          <cell r="A51" t="str">
            <v>China</v>
          </cell>
          <cell r="C51">
            <v>69.232990446588701</v>
          </cell>
          <cell r="D51">
            <v>68.753149964437</v>
          </cell>
          <cell r="E51">
            <v>69.786922586426698</v>
          </cell>
          <cell r="F51">
            <v>39.560280902166703</v>
          </cell>
          <cell r="G51">
            <v>38.745063025861398</v>
          </cell>
          <cell r="H51">
            <v>40.501375702319898</v>
          </cell>
          <cell r="I51">
            <v>48</v>
          </cell>
          <cell r="J51">
            <v>47.2</v>
          </cell>
          <cell r="K51">
            <v>48.8</v>
          </cell>
          <cell r="L51">
            <v>41.0439154301503</v>
          </cell>
          <cell r="M51">
            <v>40.2454691442992</v>
          </cell>
          <cell r="N51">
            <v>41.965648956433597</v>
          </cell>
          <cell r="O51" t="str">
            <v>x(10)</v>
          </cell>
          <cell r="P51" t="str">
            <v>x(11)</v>
          </cell>
          <cell r="Q51" t="str">
            <v>x(12)</v>
          </cell>
          <cell r="R51">
            <v>28.189075016438402</v>
          </cell>
          <cell r="S51">
            <v>28.5076808201378</v>
          </cell>
          <cell r="T51">
            <v>27.821273629993101</v>
          </cell>
          <cell r="U51">
            <v>18.309472507755501</v>
          </cell>
          <cell r="V51">
            <v>17.235170476739601</v>
          </cell>
          <cell r="W51">
            <v>19.549656370951698</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row>
        <row r="53">
          <cell r="A53" t="str">
            <v>Indonesia</v>
          </cell>
          <cell r="C53" t="str">
            <v>m</v>
          </cell>
          <cell r="D53" t="str">
            <v>m</v>
          </cell>
          <cell r="E53" t="str">
            <v>m</v>
          </cell>
          <cell r="F53">
            <v>31.126563137331701</v>
          </cell>
          <cell r="G53">
            <v>28.895947075876901</v>
          </cell>
          <cell r="H53">
            <v>33.425551620193403</v>
          </cell>
          <cell r="I53">
            <v>18.672934227814199</v>
          </cell>
          <cell r="J53">
            <v>22.1515211741042</v>
          </cell>
          <cell r="K53">
            <v>15.088034162834299</v>
          </cell>
          <cell r="L53">
            <v>31.126563137331701</v>
          </cell>
          <cell r="M53">
            <v>28.895947075876901</v>
          </cell>
          <cell r="N53">
            <v>33.425551620193403</v>
          </cell>
          <cell r="O53">
            <v>18.672934227814199</v>
          </cell>
          <cell r="P53">
            <v>22.1515211741042</v>
          </cell>
          <cell r="Q53">
            <v>15.088034162834299</v>
          </cell>
          <cell r="R53" t="str">
            <v>a</v>
          </cell>
          <cell r="S53" t="str">
            <v>a</v>
          </cell>
          <cell r="T53" t="str">
            <v>a</v>
          </cell>
          <cell r="U53" t="str">
            <v>a</v>
          </cell>
          <cell r="V53" t="str">
            <v>a</v>
          </cell>
          <cell r="W53" t="str">
            <v>a</v>
          </cell>
        </row>
        <row r="54">
          <cell r="A54" t="str">
            <v>Russian Federation</v>
          </cell>
          <cell r="C54" t="str">
            <v>m</v>
          </cell>
          <cell r="D54" t="str">
            <v>m</v>
          </cell>
          <cell r="E54" t="str">
            <v>m</v>
          </cell>
          <cell r="F54">
            <v>49.100109968990303</v>
          </cell>
          <cell r="G54" t="str">
            <v>x(4)</v>
          </cell>
          <cell r="H54" t="str">
            <v>x(4)</v>
          </cell>
          <cell r="I54">
            <v>39.743198838612898</v>
          </cell>
          <cell r="J54" t="str">
            <v>x(7)</v>
          </cell>
          <cell r="K54" t="str">
            <v>x(7)</v>
          </cell>
          <cell r="L54">
            <v>49.100109968990303</v>
          </cell>
          <cell r="M54" t="str">
            <v>x(10)</v>
          </cell>
          <cell r="N54" t="str">
            <v>x(10)</v>
          </cell>
          <cell r="O54">
            <v>17.669564366467</v>
          </cell>
          <cell r="P54" t="str">
            <v>x(13)</v>
          </cell>
          <cell r="Q54" t="str">
            <v>x(13)</v>
          </cell>
          <cell r="R54">
            <v>19.216588789368501</v>
          </cell>
          <cell r="S54">
            <v>28.007738616091501</v>
          </cell>
          <cell r="T54">
            <v>10.039392165471501</v>
          </cell>
          <cell r="U54">
            <v>3.3016285423105201</v>
          </cell>
          <cell r="V54">
            <v>4.3250476307499497</v>
          </cell>
          <cell r="W54">
            <v>2.23360167742063</v>
          </cell>
        </row>
        <row r="55">
          <cell r="A55" t="str">
            <v>Saudi Arabia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t="str">
            <v>m</v>
          </cell>
          <cell r="R55" t="str">
            <v>m</v>
          </cell>
          <cell r="S55" t="str">
            <v>m</v>
          </cell>
          <cell r="T55" t="str">
            <v>m</v>
          </cell>
          <cell r="U55" t="str">
            <v>m</v>
          </cell>
          <cell r="V55" t="str">
            <v>m</v>
          </cell>
          <cell r="W55" t="str">
            <v>m</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row>
        <row r="58">
          <cell r="A58" t="str">
            <v>G20 average</v>
          </cell>
          <cell r="C58">
            <v>77.971623556969647</v>
          </cell>
          <cell r="D58">
            <v>76.406703569348366</v>
          </cell>
          <cell r="E58">
            <v>79.613223178560276</v>
          </cell>
          <cell r="F58">
            <v>51.040904771384881</v>
          </cell>
          <cell r="G58">
            <v>46.560591470289971</v>
          </cell>
          <cell r="H58">
            <v>56.005906006296932</v>
          </cell>
          <cell r="I58">
            <v>29.874543751399777</v>
          </cell>
          <cell r="J58">
            <v>30.469551219880188</v>
          </cell>
          <cell r="K58">
            <v>27.639102544137295</v>
          </cell>
          <cell r="L58">
            <v>55.89668397293206</v>
          </cell>
          <cell r="M58">
            <v>52.493790500382424</v>
          </cell>
          <cell r="N58">
            <v>60.492054340002944</v>
          </cell>
          <cell r="O58">
            <v>8.399324127765583</v>
          </cell>
          <cell r="P58">
            <v>8.3375267877953299</v>
          </cell>
          <cell r="Q58">
            <v>6.8531918196914789</v>
          </cell>
          <cell r="R58">
            <v>13.322455451188789</v>
          </cell>
          <cell r="S58">
            <v>14.011160771203302</v>
          </cell>
          <cell r="T58">
            <v>11.253803670310234</v>
          </cell>
          <cell r="U58">
            <v>8.247262973411587</v>
          </cell>
          <cell r="V58">
            <v>8.4474038830105815</v>
          </cell>
          <cell r="W58">
            <v>8.0257248779992505</v>
          </cell>
        </row>
      </sheetData>
      <sheetData sheetId="2">
        <row r="9">
          <cell r="A9" t="str">
            <v>Australia</v>
          </cell>
        </row>
      </sheetData>
      <sheetData sheetId="3" refreshError="1">
        <row r="9">
          <cell r="A9" t="str">
            <v>Australia</v>
          </cell>
          <cell r="B9">
            <v>2</v>
          </cell>
          <cell r="C9" t="str">
            <v>m</v>
          </cell>
          <cell r="D9" t="str">
            <v>m</v>
          </cell>
          <cell r="E9" t="str">
            <v>m</v>
          </cell>
          <cell r="F9">
            <v>70.238104154294533</v>
          </cell>
          <cell r="G9">
            <v>65.725277614084533</v>
          </cell>
          <cell r="H9">
            <v>74.998417015607615</v>
          </cell>
          <cell r="I9">
            <v>48.570691638283201</v>
          </cell>
          <cell r="J9">
            <v>46.925374112113694</v>
          </cell>
          <cell r="K9">
            <v>50.060489665530248</v>
          </cell>
          <cell r="L9">
            <v>70.238104154294533</v>
          </cell>
          <cell r="M9">
            <v>65.725277614084533</v>
          </cell>
          <cell r="N9">
            <v>74.998417015607615</v>
          </cell>
          <cell r="O9" t="str">
            <v>a</v>
          </cell>
          <cell r="P9" t="str">
            <v>a</v>
          </cell>
          <cell r="Q9" t="str">
            <v>a</v>
          </cell>
          <cell r="R9">
            <v>48.570691638283201</v>
          </cell>
          <cell r="S9">
            <v>46.925374112113694</v>
          </cell>
          <cell r="T9">
            <v>50.060489665530248</v>
          </cell>
          <cell r="U9" t="str">
            <v>a</v>
          </cell>
          <cell r="V9" t="str">
            <v>a</v>
          </cell>
          <cell r="W9" t="str">
            <v>a</v>
          </cell>
          <cell r="X9" t="str">
            <v>a</v>
          </cell>
          <cell r="Y9" t="str">
            <v>a</v>
          </cell>
          <cell r="Z9" t="str">
            <v>a</v>
          </cell>
        </row>
        <row r="10">
          <cell r="A10" t="str">
            <v>Austria</v>
          </cell>
          <cell r="C10" t="str">
            <v>m</v>
          </cell>
          <cell r="D10" t="str">
            <v>m</v>
          </cell>
          <cell r="E10" t="str">
            <v>m</v>
          </cell>
          <cell r="F10">
            <v>18.197819484262101</v>
          </cell>
          <cell r="G10">
            <v>14.620205368564401</v>
          </cell>
          <cell r="H10">
            <v>21.996771183492701</v>
          </cell>
          <cell r="I10">
            <v>76.2767334203769</v>
          </cell>
          <cell r="J10">
            <v>86.299503386110402</v>
          </cell>
          <cell r="K10">
            <v>65.864598340843401</v>
          </cell>
          <cell r="L10">
            <v>18.242810931707002</v>
          </cell>
          <cell r="M10">
            <v>14.6891616386017</v>
          </cell>
          <cell r="N10">
            <v>22.016766003416102</v>
          </cell>
          <cell r="O10">
            <v>54.800401270610301</v>
          </cell>
          <cell r="P10">
            <v>61.689066224824998</v>
          </cell>
          <cell r="Q10">
            <v>47.726622216645502</v>
          </cell>
          <cell r="R10">
            <v>0.80334123921837697</v>
          </cell>
          <cell r="S10">
            <v>0.67424006416775994</v>
          </cell>
          <cell r="T10">
            <v>0.93305800502087199</v>
          </cell>
          <cell r="U10">
            <v>20.627999463103301</v>
          </cell>
          <cell r="V10">
            <v>23.867240827080401</v>
          </cell>
          <cell r="W10">
            <v>17.1849232992537</v>
          </cell>
          <cell r="X10">
            <v>19.501089816594838</v>
          </cell>
          <cell r="Y10">
            <v>23.155755746980631</v>
          </cell>
          <cell r="Z10">
            <v>15.646720126215079</v>
          </cell>
        </row>
        <row r="11">
          <cell r="A11" t="str">
            <v>Belgium</v>
          </cell>
          <cell r="C11" t="str">
            <v>m</v>
          </cell>
          <cell r="D11" t="str">
            <v>m</v>
          </cell>
          <cell r="E11" t="str">
            <v>m</v>
          </cell>
          <cell r="F11">
            <v>35.813913070744498</v>
          </cell>
          <cell r="G11">
            <v>31.1016866488301</v>
          </cell>
          <cell r="H11">
            <v>40.745977683850199</v>
          </cell>
          <cell r="I11">
            <v>69.024284091201906</v>
          </cell>
          <cell r="J11">
            <v>63.2437846251037</v>
          </cell>
          <cell r="K11">
            <v>74.915277442694006</v>
          </cell>
          <cell r="L11">
            <v>60.124543614283297</v>
          </cell>
          <cell r="M11">
            <v>55.300998369864402</v>
          </cell>
          <cell r="N11">
            <v>65.190115054346904</v>
          </cell>
          <cell r="O11" t="str">
            <v>a</v>
          </cell>
          <cell r="P11" t="str">
            <v>a</v>
          </cell>
          <cell r="Q11" t="str">
            <v>a</v>
          </cell>
          <cell r="R11">
            <v>20.202590459975301</v>
          </cell>
          <cell r="S11">
            <v>21.626764151555498</v>
          </cell>
          <cell r="T11">
            <v>18.734132004364699</v>
          </cell>
          <cell r="U11">
            <v>24.511063087687798</v>
          </cell>
          <cell r="V11">
            <v>17.4177087525138</v>
          </cell>
          <cell r="W11">
            <v>31.737008067832601</v>
          </cell>
          <cell r="X11">
            <v>4.1927572433732427</v>
          </cell>
          <cell r="Y11">
            <v>2.9924056101852687</v>
          </cell>
          <cell r="Z11">
            <v>5.4071952228619899</v>
          </cell>
        </row>
        <row r="12">
          <cell r="A12" t="str">
            <v>Canada</v>
          </cell>
          <cell r="B12">
            <v>2</v>
          </cell>
          <cell r="C12">
            <v>80.533422972446601</v>
          </cell>
          <cell r="D12">
            <v>77.364721445075801</v>
          </cell>
          <cell r="E12">
            <v>83.844031639047301</v>
          </cell>
          <cell r="F12">
            <v>77.901632386906897</v>
          </cell>
          <cell r="G12">
            <v>74.199318457160103</v>
          </cell>
          <cell r="H12">
            <v>81.768754033883496</v>
          </cell>
          <cell r="I12">
            <v>2.9848696040933702</v>
          </cell>
          <cell r="J12">
            <v>3.5210980825666698</v>
          </cell>
          <cell r="K12">
            <v>2.4249051816149598</v>
          </cell>
          <cell r="L12">
            <v>77.901632386906897</v>
          </cell>
          <cell r="M12">
            <v>74.199318457160103</v>
          </cell>
          <cell r="N12">
            <v>81.768754033883496</v>
          </cell>
          <cell r="O12" t="str">
            <v>a</v>
          </cell>
          <cell r="P12" t="str">
            <v>a</v>
          </cell>
          <cell r="Q12" t="str">
            <v>a</v>
          </cell>
          <cell r="R12">
            <v>2.9848696040933702</v>
          </cell>
          <cell r="S12">
            <v>3.5210980825666698</v>
          </cell>
          <cell r="T12">
            <v>2.4249051816149598</v>
          </cell>
          <cell r="U12" t="str">
            <v>a</v>
          </cell>
          <cell r="V12" t="str">
            <v>a</v>
          </cell>
          <cell r="W12" t="str">
            <v>a</v>
          </cell>
          <cell r="X12" t="str">
            <v>a</v>
          </cell>
          <cell r="Y12" t="str">
            <v>a</v>
          </cell>
          <cell r="Z12" t="str">
            <v>a</v>
          </cell>
        </row>
        <row r="13">
          <cell r="A13" t="str">
            <v>Chile</v>
          </cell>
          <cell r="C13">
            <v>83.302163449085</v>
          </cell>
          <cell r="D13">
            <v>80.422416262833394</v>
          </cell>
          <cell r="E13">
            <v>86.262262144168901</v>
          </cell>
          <cell r="F13">
            <v>53.019578041657901</v>
          </cell>
          <cell r="G13">
            <v>50.472398835275897</v>
          </cell>
          <cell r="H13">
            <v>55.636646974794097</v>
          </cell>
          <cell r="I13">
            <v>30.282585407427099</v>
          </cell>
          <cell r="J13">
            <v>29.950017427557501</v>
          </cell>
          <cell r="K13">
            <v>30.6256151693748</v>
          </cell>
          <cell r="L13">
            <v>83.302163449085</v>
          </cell>
          <cell r="M13">
            <v>80.422416262833394</v>
          </cell>
          <cell r="N13">
            <v>86.262262144168901</v>
          </cell>
          <cell r="O13" t="str">
            <v>a</v>
          </cell>
          <cell r="P13" t="str">
            <v>a</v>
          </cell>
          <cell r="Q13" t="str">
            <v>a</v>
          </cell>
          <cell r="R13" t="str">
            <v>a</v>
          </cell>
          <cell r="S13" t="str">
            <v>a</v>
          </cell>
          <cell r="T13" t="str">
            <v>a</v>
          </cell>
          <cell r="U13" t="str">
            <v>a</v>
          </cell>
          <cell r="V13" t="str">
            <v>a</v>
          </cell>
          <cell r="W13" t="str">
            <v>a</v>
          </cell>
          <cell r="X13" t="str">
            <v>a</v>
          </cell>
          <cell r="Y13" t="str">
            <v>a</v>
          </cell>
          <cell r="Z13" t="str">
            <v>a</v>
          </cell>
        </row>
        <row r="14">
          <cell r="A14" t="str">
            <v>Czech Republic</v>
          </cell>
          <cell r="C14">
            <v>79.205619897474804</v>
          </cell>
          <cell r="D14">
            <v>76.318011465477696</v>
          </cell>
          <cell r="E14">
            <v>82.243485849644699</v>
          </cell>
          <cell r="F14">
            <v>22.285089208253201</v>
          </cell>
          <cell r="G14">
            <v>17.135651712237902</v>
          </cell>
          <cell r="H14">
            <v>27.677647531236001</v>
          </cell>
          <cell r="I14">
            <v>57.153560915937099</v>
          </cell>
          <cell r="J14">
            <v>59.369420307106303</v>
          </cell>
          <cell r="K14">
            <v>54.811518077594499</v>
          </cell>
          <cell r="L14">
            <v>57.394289162988898</v>
          </cell>
          <cell r="M14">
            <v>48.964693389965497</v>
          </cell>
          <cell r="N14">
            <v>66.221872152465707</v>
          </cell>
          <cell r="O14" t="str">
            <v>n</v>
          </cell>
          <cell r="P14" t="str">
            <v>n</v>
          </cell>
          <cell r="Q14" t="str">
            <v>n</v>
          </cell>
          <cell r="R14">
            <v>21.244695898161201</v>
          </cell>
          <cell r="S14">
            <v>26.998274014998199</v>
          </cell>
          <cell r="T14">
            <v>15.163476811297899</v>
          </cell>
          <cell r="U14" t="str">
            <v>a</v>
          </cell>
          <cell r="V14" t="str">
            <v>a</v>
          </cell>
          <cell r="W14" t="str">
            <v>a</v>
          </cell>
          <cell r="X14" t="str">
            <v>a</v>
          </cell>
          <cell r="Y14" t="str">
            <v>a</v>
          </cell>
          <cell r="Z14" t="str">
            <v>a</v>
          </cell>
        </row>
        <row r="15">
          <cell r="A15" t="str">
            <v>Denmark</v>
          </cell>
          <cell r="C15">
            <v>86.274052504337504</v>
          </cell>
          <cell r="D15">
            <v>83.747582723184706</v>
          </cell>
          <cell r="E15">
            <v>88.934661572589206</v>
          </cell>
          <cell r="F15">
            <v>57.012717860863098</v>
          </cell>
          <cell r="G15">
            <v>48.3306766550551</v>
          </cell>
          <cell r="H15">
            <v>66.148696370207105</v>
          </cell>
          <cell r="I15">
            <v>46.5803343134248</v>
          </cell>
          <cell r="J15">
            <v>49.1852600242253</v>
          </cell>
          <cell r="K15">
            <v>43.738836108240299</v>
          </cell>
          <cell r="L15">
            <v>57.012717860863098</v>
          </cell>
          <cell r="M15">
            <v>48.3306766550551</v>
          </cell>
          <cell r="N15">
            <v>66.148696370207105</v>
          </cell>
          <cell r="O15" t="str">
            <v>a</v>
          </cell>
          <cell r="P15" t="str">
            <v>a</v>
          </cell>
          <cell r="Q15" t="str">
            <v>a</v>
          </cell>
          <cell r="R15">
            <v>46.314742660762697</v>
          </cell>
          <cell r="S15">
            <v>48.739508843658001</v>
          </cell>
          <cell r="T15">
            <v>43.656425454110803</v>
          </cell>
          <cell r="U15" t="str">
            <v>n</v>
          </cell>
          <cell r="V15" t="str">
            <v>n</v>
          </cell>
          <cell r="W15" t="str">
            <v>n</v>
          </cell>
          <cell r="X15" t="str">
            <v>n</v>
          </cell>
          <cell r="Y15" t="str">
            <v>n</v>
          </cell>
          <cell r="Z15" t="str">
            <v>n</v>
          </cell>
        </row>
        <row r="16">
          <cell r="A16" t="str">
            <v>Estonia</v>
          </cell>
          <cell r="C16" t="str">
            <v>m</v>
          </cell>
          <cell r="D16" t="str">
            <v>m</v>
          </cell>
          <cell r="E16" t="str">
            <v>m</v>
          </cell>
          <cell r="F16">
            <v>57.669865545767898</v>
          </cell>
          <cell r="G16">
            <v>45.7659799309398</v>
          </cell>
          <cell r="H16">
            <v>70.144892075905204</v>
          </cell>
          <cell r="I16">
            <v>19.886232580268601</v>
          </cell>
          <cell r="J16">
            <v>24.751535346513499</v>
          </cell>
          <cell r="K16">
            <v>14.7768770224521</v>
          </cell>
          <cell r="L16">
            <v>57.669865545767898</v>
          </cell>
          <cell r="M16">
            <v>45.7659799309398</v>
          </cell>
          <cell r="N16">
            <v>70.144892075905204</v>
          </cell>
          <cell r="O16">
            <v>18.346603792137401</v>
          </cell>
          <cell r="P16">
            <v>22.591550385073901</v>
          </cell>
          <cell r="Q16">
            <v>13.8766067167905</v>
          </cell>
          <cell r="R16" t="str">
            <v>a</v>
          </cell>
          <cell r="S16" t="str">
            <v>a</v>
          </cell>
          <cell r="T16" t="str">
            <v>a</v>
          </cell>
          <cell r="U16">
            <v>1.53962878813124</v>
          </cell>
          <cell r="V16">
            <v>2.1599849614395499</v>
          </cell>
          <cell r="W16">
            <v>0.90027030566154898</v>
          </cell>
          <cell r="X16">
            <v>0.87930571429162963</v>
          </cell>
          <cell r="Y16">
            <v>1.232618679705574</v>
          </cell>
          <cell r="Z16">
            <v>0.50782427489598114</v>
          </cell>
        </row>
        <row r="17">
          <cell r="A17" t="str">
            <v>Finland</v>
          </cell>
          <cell r="C17">
            <v>93.323653375394301</v>
          </cell>
          <cell r="D17">
            <v>90.012072377668403</v>
          </cell>
          <cell r="E17">
            <v>96.794675365505299</v>
          </cell>
          <cell r="F17">
            <v>46.021619276197598</v>
          </cell>
          <cell r="G17">
            <v>37.5503188503262</v>
          </cell>
          <cell r="H17">
            <v>54.911462959840001</v>
          </cell>
          <cell r="I17">
            <v>93.853186774398907</v>
          </cell>
          <cell r="J17">
            <v>88.700072513279906</v>
          </cell>
          <cell r="K17">
            <v>99.241101558963194</v>
          </cell>
          <cell r="L17">
            <v>93.323653375394301</v>
          </cell>
          <cell r="M17">
            <v>90.012072377668403</v>
          </cell>
          <cell r="N17">
            <v>96.794675365505299</v>
          </cell>
          <cell r="O17" t="str">
            <v>a</v>
          </cell>
          <cell r="P17" t="str">
            <v>a</v>
          </cell>
          <cell r="Q17" t="str">
            <v>a</v>
          </cell>
          <cell r="R17" t="str">
            <v>a</v>
          </cell>
          <cell r="S17" t="str">
            <v>a</v>
          </cell>
          <cell r="T17" t="str">
            <v>a</v>
          </cell>
          <cell r="U17" t="str">
            <v>a</v>
          </cell>
          <cell r="V17" t="str">
            <v>a</v>
          </cell>
          <cell r="W17" t="str">
            <v>a</v>
          </cell>
          <cell r="X17" t="str">
            <v>a</v>
          </cell>
          <cell r="Y17" t="str">
            <v>a</v>
          </cell>
          <cell r="Z17" t="str">
            <v>a</v>
          </cell>
        </row>
        <row r="18">
          <cell r="A18" t="str">
            <v>France</v>
          </cell>
          <cell r="C18" t="str">
            <v>m</v>
          </cell>
          <cell r="D18" t="str">
            <v>m</v>
          </cell>
          <cell r="E18" t="str">
            <v>m</v>
          </cell>
          <cell r="F18">
            <v>51.276287708896398</v>
          </cell>
          <cell r="G18">
            <v>44.826875916766902</v>
          </cell>
          <cell r="H18">
            <v>58.004526649908897</v>
          </cell>
          <cell r="I18">
            <v>65.0369507501334</v>
          </cell>
          <cell r="J18">
            <v>64.560275911922503</v>
          </cell>
          <cell r="K18">
            <v>65.298670876735898</v>
          </cell>
          <cell r="L18">
            <v>51.276287708896398</v>
          </cell>
          <cell r="M18">
            <v>44.826875916766902</v>
          </cell>
          <cell r="N18">
            <v>58.004526649908897</v>
          </cell>
          <cell r="O18">
            <v>14.3708057215116</v>
          </cell>
          <cell r="P18">
            <v>16.003180975672102</v>
          </cell>
          <cell r="Q18">
            <v>12.6742432152319</v>
          </cell>
          <cell r="R18">
            <v>3.8103581848138099</v>
          </cell>
          <cell r="S18">
            <v>3.2443976746431602</v>
          </cell>
          <cell r="T18">
            <v>4.3835097091021797</v>
          </cell>
          <cell r="U18">
            <v>46.855786843807998</v>
          </cell>
          <cell r="V18">
            <v>45.312697261607298</v>
          </cell>
          <cell r="W18">
            <v>48.240917952401901</v>
          </cell>
          <cell r="X18">
            <v>40.355295083962595</v>
          </cell>
          <cell r="Y18">
            <v>41.988975531855623</v>
          </cell>
          <cell r="Z18">
            <v>38.618613107702117</v>
          </cell>
        </row>
        <row r="19">
          <cell r="A19" t="str">
            <v>Germany</v>
          </cell>
          <cell r="C19">
            <v>86.583153953844004</v>
          </cell>
          <cell r="D19">
            <v>87.186425098653999</v>
          </cell>
          <cell r="E19">
            <v>85.950859148049403</v>
          </cell>
          <cell r="F19">
            <v>39.919133389994599</v>
          </cell>
          <cell r="G19">
            <v>35.495627733821799</v>
          </cell>
          <cell r="H19">
            <v>44.555456001913598</v>
          </cell>
          <cell r="I19">
            <v>46.759587028428598</v>
          </cell>
          <cell r="J19">
            <v>51.7711463318171</v>
          </cell>
          <cell r="K19">
            <v>41.506919229338202</v>
          </cell>
          <cell r="L19">
            <v>39.919133389994599</v>
          </cell>
          <cell r="M19">
            <v>35.495627733821799</v>
          </cell>
          <cell r="N19">
            <v>44.555456001913598</v>
          </cell>
          <cell r="O19">
            <v>46.099542680257002</v>
          </cell>
          <cell r="P19">
            <v>50.959040687953298</v>
          </cell>
          <cell r="Q19">
            <v>41.006251917936297</v>
          </cell>
          <cell r="R19" t="str">
            <v>a</v>
          </cell>
          <cell r="S19" t="str">
            <v>a</v>
          </cell>
          <cell r="T19" t="str">
            <v>a</v>
          </cell>
          <cell r="U19">
            <v>0.66004434817159896</v>
          </cell>
          <cell r="V19">
            <v>0.81210564386372297</v>
          </cell>
          <cell r="W19">
            <v>0.50066731140183696</v>
          </cell>
          <cell r="X19" t="str">
            <v>m</v>
          </cell>
          <cell r="Y19" t="str">
            <v>m</v>
          </cell>
          <cell r="Z19" t="str">
            <v>m</v>
          </cell>
        </row>
        <row r="20">
          <cell r="A20" t="str">
            <v>Greece</v>
          </cell>
          <cell r="C20">
            <v>94.149008199384994</v>
          </cell>
          <cell r="D20">
            <v>92.021595005226402</v>
          </cell>
          <cell r="E20">
            <v>96.342117640883899</v>
          </cell>
          <cell r="F20">
            <v>66.297173512628106</v>
          </cell>
          <cell r="G20">
            <v>58.510345728665399</v>
          </cell>
          <cell r="H20">
            <v>74.538495423846499</v>
          </cell>
          <cell r="I20">
            <v>27.953633374724099</v>
          </cell>
          <cell r="J20">
            <v>33.595661499928099</v>
          </cell>
          <cell r="K20">
            <v>21.924279384715899</v>
          </cell>
          <cell r="L20">
            <v>66.297173512628106</v>
          </cell>
          <cell r="M20">
            <v>58.510345728665399</v>
          </cell>
          <cell r="N20">
            <v>74.538495423846499</v>
          </cell>
          <cell r="O20" t="str">
            <v>a</v>
          </cell>
          <cell r="P20" t="str">
            <v>a</v>
          </cell>
          <cell r="Q20" t="str">
            <v>a</v>
          </cell>
          <cell r="R20">
            <v>27.953633374724099</v>
          </cell>
          <cell r="S20">
            <v>33.595661499928099</v>
          </cell>
          <cell r="T20">
            <v>21.924279384715899</v>
          </cell>
          <cell r="U20" t="str">
            <v>x(16)</v>
          </cell>
          <cell r="V20" t="str">
            <v>x(17)</v>
          </cell>
          <cell r="W20" t="str">
            <v>x(18)</v>
          </cell>
          <cell r="X20" t="str">
            <v>x(16)</v>
          </cell>
          <cell r="Y20" t="str">
            <v>x(17)</v>
          </cell>
          <cell r="Z20" t="str">
            <v>x(18)</v>
          </cell>
        </row>
        <row r="21">
          <cell r="A21" t="str">
            <v>Hungary</v>
          </cell>
          <cell r="C21">
            <v>85.575075921753395</v>
          </cell>
          <cell r="D21">
            <v>82.003041397774794</v>
          </cell>
          <cell r="E21">
            <v>89.3039912207512</v>
          </cell>
          <cell r="F21">
            <v>69.147703098137995</v>
          </cell>
          <cell r="G21">
            <v>61.862352654873398</v>
          </cell>
          <cell r="H21">
            <v>76.764996070387298</v>
          </cell>
          <cell r="I21">
            <v>17.301942271260099</v>
          </cell>
          <cell r="J21">
            <v>21.0655526194389</v>
          </cell>
          <cell r="K21">
            <v>13.3607410597757</v>
          </cell>
          <cell r="L21">
            <v>69.147703098137995</v>
          </cell>
          <cell r="M21">
            <v>61.862352654873398</v>
          </cell>
          <cell r="N21">
            <v>76.764996070387298</v>
          </cell>
          <cell r="O21" t="str">
            <v>a</v>
          </cell>
          <cell r="P21" t="str">
            <v>a</v>
          </cell>
          <cell r="Q21" t="str">
            <v>a</v>
          </cell>
          <cell r="R21">
            <v>17.301942271260099</v>
          </cell>
          <cell r="S21">
            <v>21.0655526194389</v>
          </cell>
          <cell r="T21">
            <v>13.3607410597757</v>
          </cell>
          <cell r="U21" t="str">
            <v>x(16)</v>
          </cell>
          <cell r="V21" t="str">
            <v>x(17)</v>
          </cell>
          <cell r="W21" t="str">
            <v>x(18)</v>
          </cell>
          <cell r="X21" t="str">
            <v>x(16)</v>
          </cell>
          <cell r="Y21" t="str">
            <v>x(17)</v>
          </cell>
          <cell r="Z21" t="str">
            <v>x(18)</v>
          </cell>
        </row>
        <row r="22">
          <cell r="A22" t="str">
            <v>Iceland</v>
          </cell>
          <cell r="C22">
            <v>87.854736925813896</v>
          </cell>
          <cell r="D22">
            <v>75.775247449186296</v>
          </cell>
          <cell r="E22">
            <v>100.575998952853</v>
          </cell>
          <cell r="F22">
            <v>68.793176091532203</v>
          </cell>
          <cell r="G22">
            <v>57.514080035896299</v>
          </cell>
          <cell r="H22">
            <v>80.641645061023297</v>
          </cell>
          <cell r="I22">
            <v>53.939117419502402</v>
          </cell>
          <cell r="J22">
            <v>52.924717298025698</v>
          </cell>
          <cell r="K22">
            <v>55.049489242228297</v>
          </cell>
          <cell r="L22">
            <v>65.492022550164805</v>
          </cell>
          <cell r="M22">
            <v>53.937434149843597</v>
          </cell>
          <cell r="N22">
            <v>77.633466439313196</v>
          </cell>
          <cell r="O22">
            <v>2.2131228550576201</v>
          </cell>
          <cell r="P22">
            <v>1.1056204768734901</v>
          </cell>
          <cell r="Q22">
            <v>3.3723901159843002</v>
          </cell>
          <cell r="R22">
            <v>37.208606937248199</v>
          </cell>
          <cell r="S22">
            <v>42.244271801287098</v>
          </cell>
          <cell r="T22">
            <v>31.9207749544824</v>
          </cell>
          <cell r="U22">
            <v>17.818541168564099</v>
          </cell>
          <cell r="V22">
            <v>13.151470905917799</v>
          </cell>
          <cell r="W22">
            <v>22.764502793471799</v>
          </cell>
          <cell r="X22">
            <v>12.681327717673113</v>
          </cell>
          <cell r="Y22">
            <v>11.406258106738917</v>
          </cell>
          <cell r="Z22">
            <v>14.024970889922669</v>
          </cell>
        </row>
        <row r="23">
          <cell r="A23" t="str">
            <v>Ireland</v>
          </cell>
          <cell r="C23">
            <v>93.767328018511094</v>
          </cell>
          <cell r="D23">
            <v>92.647210036253</v>
          </cell>
          <cell r="E23">
            <v>94.944351689477102</v>
          </cell>
          <cell r="F23">
            <v>71.961034589454201</v>
          </cell>
          <cell r="G23">
            <v>73.350936238437697</v>
          </cell>
          <cell r="H23">
            <v>70.556434282542597</v>
          </cell>
          <cell r="I23">
            <v>68.371211165733996</v>
          </cell>
          <cell r="J23">
            <v>53.387675595406002</v>
          </cell>
          <cell r="K23">
            <v>83.309795015408994</v>
          </cell>
          <cell r="L23">
            <v>99.396671461518295</v>
          </cell>
          <cell r="M23">
            <v>98.128887298971193</v>
          </cell>
          <cell r="N23">
            <v>100.714006345011</v>
          </cell>
          <cell r="O23" t="str">
            <v>a</v>
          </cell>
          <cell r="P23" t="str">
            <v>a</v>
          </cell>
          <cell r="Q23" t="str">
            <v>a</v>
          </cell>
          <cell r="R23">
            <v>6.1215941030214998</v>
          </cell>
          <cell r="S23">
            <v>6.5182851929943304</v>
          </cell>
          <cell r="T23">
            <v>5.7235562384695999</v>
          </cell>
          <cell r="U23">
            <v>34.813980190648401</v>
          </cell>
          <cell r="V23">
            <v>22.0914393418782</v>
          </cell>
          <cell r="W23">
            <v>47.428666714470502</v>
          </cell>
          <cell r="X23">
            <v>18.885220470172147</v>
          </cell>
          <cell r="Y23">
            <v>13.47205734008085</v>
          </cell>
          <cell r="Z23">
            <v>24.215100251838631</v>
          </cell>
        </row>
        <row r="24">
          <cell r="A24" t="str">
            <v>Israel</v>
          </cell>
          <cell r="C24">
            <v>91.816580726159501</v>
          </cell>
          <cell r="D24">
            <v>87.519939089139299</v>
          </cell>
          <cell r="E24">
            <v>96.322349756608006</v>
          </cell>
          <cell r="F24">
            <v>58.260349460939899</v>
          </cell>
          <cell r="G24">
            <v>52.162714645010603</v>
          </cell>
          <cell r="H24">
            <v>64.651987005960706</v>
          </cell>
          <cell r="I24">
            <v>33.556231265219601</v>
          </cell>
          <cell r="J24">
            <v>35.357224444128697</v>
          </cell>
          <cell r="K24">
            <v>31.6703627506473</v>
          </cell>
          <cell r="L24">
            <v>89.354592441495001</v>
          </cell>
          <cell r="M24">
            <v>83.456888211346495</v>
          </cell>
          <cell r="N24">
            <v>95.539739806849795</v>
          </cell>
          <cell r="O24" t="str">
            <v>a</v>
          </cell>
          <cell r="P24" t="str">
            <v>a</v>
          </cell>
          <cell r="Q24" t="str">
            <v>a</v>
          </cell>
          <cell r="R24">
            <v>2.4619882846645802</v>
          </cell>
          <cell r="S24">
            <v>4.0630508777927901</v>
          </cell>
          <cell r="T24">
            <v>0.78260994975821996</v>
          </cell>
          <cell r="U24" t="str">
            <v>a</v>
          </cell>
          <cell r="V24" t="str">
            <v>a</v>
          </cell>
          <cell r="W24" t="str">
            <v>a</v>
          </cell>
          <cell r="X24" t="str">
            <v>a</v>
          </cell>
          <cell r="Y24" t="str">
            <v>a</v>
          </cell>
          <cell r="Z24" t="str">
            <v>a</v>
          </cell>
        </row>
        <row r="25">
          <cell r="A25" t="str">
            <v>Italy</v>
          </cell>
          <cell r="C25">
            <v>83.222788707050398</v>
          </cell>
          <cell r="D25">
            <v>80.783944951183997</v>
          </cell>
          <cell r="E25">
            <v>85.825606527167395</v>
          </cell>
          <cell r="F25">
            <v>35.604159856465898</v>
          </cell>
          <cell r="G25">
            <v>25.4892980726136</v>
          </cell>
          <cell r="H25">
            <v>46.386402146238503</v>
          </cell>
          <cell r="I25">
            <v>60.251488334407597</v>
          </cell>
          <cell r="J25">
            <v>67.494174813369398</v>
          </cell>
          <cell r="K25">
            <v>52.521844568743198</v>
          </cell>
          <cell r="L25">
            <v>74.122697900544395</v>
          </cell>
          <cell r="M25">
            <v>69.790749624595094</v>
          </cell>
          <cell r="N25">
            <v>78.768048799599399</v>
          </cell>
          <cell r="O25">
            <v>1.05595938541275</v>
          </cell>
          <cell r="P25">
            <v>0.826438323630038</v>
          </cell>
          <cell r="Q25">
            <v>1.3009121456144701</v>
          </cell>
          <cell r="R25" t="str">
            <v>a</v>
          </cell>
          <cell r="S25" t="str">
            <v>a</v>
          </cell>
          <cell r="T25" t="str">
            <v>a</v>
          </cell>
          <cell r="U25">
            <v>20.324326655597002</v>
          </cell>
          <cell r="V25">
            <v>22.131229466177</v>
          </cell>
          <cell r="W25">
            <v>18.4095801018142</v>
          </cell>
          <cell r="X25" t="str">
            <v>m</v>
          </cell>
          <cell r="Y25" t="str">
            <v>m</v>
          </cell>
          <cell r="Z25" t="str">
            <v>m</v>
          </cell>
        </row>
        <row r="26">
          <cell r="A26" t="str">
            <v>Japan</v>
          </cell>
          <cell r="C26">
            <v>95.565841584158406</v>
          </cell>
          <cell r="D26">
            <v>94.830064308681699</v>
          </cell>
          <cell r="E26">
            <v>96.341525423728797</v>
          </cell>
          <cell r="F26">
            <v>72.738366336633703</v>
          </cell>
          <cell r="G26">
            <v>69.651446945337597</v>
          </cell>
          <cell r="H26">
            <v>75.9927118644068</v>
          </cell>
          <cell r="I26">
            <v>22.827475247524799</v>
          </cell>
          <cell r="J26">
            <v>25.178617363344099</v>
          </cell>
          <cell r="K26">
            <v>20.348813559322</v>
          </cell>
          <cell r="L26">
            <v>72.738366336633703</v>
          </cell>
          <cell r="M26">
            <v>69.651446945337597</v>
          </cell>
          <cell r="N26">
            <v>75.9927118644068</v>
          </cell>
          <cell r="O26">
            <v>0.93358085808580904</v>
          </cell>
          <cell r="P26">
            <v>1.5281350482315099</v>
          </cell>
          <cell r="Q26" t="str">
            <v>n</v>
          </cell>
          <cell r="R26">
            <v>21.893894389438898</v>
          </cell>
          <cell r="S26">
            <v>23.650482315112502</v>
          </cell>
          <cell r="T26">
            <v>20.0420338983051</v>
          </cell>
          <cell r="U26" t="str">
            <v>x(16)</v>
          </cell>
          <cell r="V26" t="str">
            <v>x(17)</v>
          </cell>
          <cell r="W26" t="str">
            <v>x(18)</v>
          </cell>
          <cell r="X26" t="str">
            <v>x(16)</v>
          </cell>
          <cell r="Y26" t="str">
            <v>x(17)</v>
          </cell>
          <cell r="Z26" t="str">
            <v>x(18)</v>
          </cell>
        </row>
        <row r="27">
          <cell r="A27" t="str">
            <v>Korea</v>
          </cell>
          <cell r="C27">
            <v>93.999272621258001</v>
          </cell>
          <cell r="D27">
            <v>93.383824466767393</v>
          </cell>
          <cell r="E27">
            <v>94.690508940852794</v>
          </cell>
          <cell r="F27">
            <v>70.954765582322594</v>
          </cell>
          <cell r="G27">
            <v>69.956940582457307</v>
          </cell>
          <cell r="H27">
            <v>72.075465799674902</v>
          </cell>
          <cell r="I27">
            <v>23.0445070389354</v>
          </cell>
          <cell r="J27">
            <v>23.4268838843102</v>
          </cell>
          <cell r="K27">
            <v>22.6150431411779</v>
          </cell>
          <cell r="L27">
            <v>70.954765582322594</v>
          </cell>
          <cell r="M27">
            <v>69.956940582457307</v>
          </cell>
          <cell r="N27">
            <v>72.075465799674902</v>
          </cell>
          <cell r="O27" t="str">
            <v>a</v>
          </cell>
          <cell r="P27" t="str">
            <v>a</v>
          </cell>
          <cell r="Q27" t="str">
            <v>a</v>
          </cell>
          <cell r="R27">
            <v>23.0445070389354</v>
          </cell>
          <cell r="S27">
            <v>23.4268838843102</v>
          </cell>
          <cell r="T27">
            <v>22.6150431411779</v>
          </cell>
          <cell r="U27" t="str">
            <v>a</v>
          </cell>
          <cell r="V27" t="str">
            <v>a</v>
          </cell>
          <cell r="W27" t="str">
            <v>a</v>
          </cell>
          <cell r="X27" t="str">
            <v>a</v>
          </cell>
          <cell r="Y27" t="str">
            <v>a</v>
          </cell>
          <cell r="Z27" t="str">
            <v>a</v>
          </cell>
        </row>
        <row r="28">
          <cell r="A28" t="str">
            <v>Luxembourg</v>
          </cell>
          <cell r="C28">
            <v>69.709596325273793</v>
          </cell>
          <cell r="D28">
            <v>66.529965632854697</v>
          </cell>
          <cell r="E28">
            <v>73.154888759403804</v>
          </cell>
          <cell r="F28">
            <v>30.449016697072299</v>
          </cell>
          <cell r="G28">
            <v>27.114136987582899</v>
          </cell>
          <cell r="H28">
            <v>34.085720875431299</v>
          </cell>
          <cell r="I28">
            <v>41.420366598672999</v>
          </cell>
          <cell r="J28">
            <v>42.236417508577098</v>
          </cell>
          <cell r="K28">
            <v>40.548443870252598</v>
          </cell>
          <cell r="L28">
            <v>43.570277868182799</v>
          </cell>
          <cell r="M28">
            <v>36.865066173510797</v>
          </cell>
          <cell r="N28">
            <v>50.739460417514202</v>
          </cell>
          <cell r="O28">
            <v>7.0109123709974499</v>
          </cell>
          <cell r="P28">
            <v>8.3515967475775508</v>
          </cell>
          <cell r="Q28">
            <v>5.6040577702482297</v>
          </cell>
          <cell r="R28">
            <v>19.6089540933596</v>
          </cell>
          <cell r="S28">
            <v>21.780325465249302</v>
          </cell>
          <cell r="T28">
            <v>17.323078305641701</v>
          </cell>
          <cell r="U28">
            <v>1.6792389632055</v>
          </cell>
          <cell r="V28">
            <v>2.3535661098224399</v>
          </cell>
          <cell r="W28">
            <v>0.96756825227975796</v>
          </cell>
          <cell r="X28">
            <v>1.5805938626601745</v>
          </cell>
          <cell r="Y28">
            <v>2.2159967108984957</v>
          </cell>
          <cell r="Z28">
            <v>0.90914116500848074</v>
          </cell>
        </row>
        <row r="29">
          <cell r="A29" t="str">
            <v>Mexico</v>
          </cell>
          <cell r="C29">
            <v>47.015721571363102</v>
          </cell>
          <cell r="D29">
            <v>43.3518632264365</v>
          </cell>
          <cell r="E29">
            <v>50.7110368648503</v>
          </cell>
          <cell r="F29">
            <v>43.031374431002298</v>
          </cell>
          <cell r="G29">
            <v>39.3885240062774</v>
          </cell>
          <cell r="H29">
            <v>46.7102930017464</v>
          </cell>
          <cell r="I29">
            <v>3.98434714036074</v>
          </cell>
          <cell r="J29">
            <v>3.9633392201591402</v>
          </cell>
          <cell r="K29">
            <v>4.0007438631039598</v>
          </cell>
          <cell r="L29">
            <v>43.031374431002298</v>
          </cell>
          <cell r="M29">
            <v>39.3885240062774</v>
          </cell>
          <cell r="N29">
            <v>46.7102930017464</v>
          </cell>
          <cell r="O29" t="str">
            <v>a</v>
          </cell>
          <cell r="P29" t="str">
            <v>a</v>
          </cell>
          <cell r="Q29" t="str">
            <v>a</v>
          </cell>
          <cell r="R29">
            <v>3.98434714036074</v>
          </cell>
          <cell r="S29">
            <v>3.9633392201591402</v>
          </cell>
          <cell r="T29">
            <v>4.0007438631039598</v>
          </cell>
          <cell r="U29" t="str">
            <v>a</v>
          </cell>
          <cell r="V29" t="str">
            <v>a</v>
          </cell>
          <cell r="W29" t="str">
            <v>a</v>
          </cell>
          <cell r="X29" t="str">
            <v>a</v>
          </cell>
          <cell r="Y29" t="str">
            <v>a</v>
          </cell>
          <cell r="Z29" t="str">
            <v>a</v>
          </cell>
        </row>
        <row r="30">
          <cell r="A30" t="str">
            <v>Netherlands</v>
          </cell>
          <cell r="C30" t="str">
            <v>m</v>
          </cell>
          <cell r="D30" t="str">
            <v>m</v>
          </cell>
          <cell r="E30" t="str">
            <v>m</v>
          </cell>
          <cell r="F30">
            <v>38.823362126989302</v>
          </cell>
          <cell r="G30">
            <v>35.780112658282299</v>
          </cell>
          <cell r="H30">
            <v>42.022224454020197</v>
          </cell>
          <cell r="I30">
            <v>85.021705685234807</v>
          </cell>
          <cell r="J30">
            <v>76.470665508409198</v>
          </cell>
          <cell r="K30">
            <v>93.584468833124305</v>
          </cell>
          <cell r="L30">
            <v>66.782766651368405</v>
          </cell>
          <cell r="M30">
            <v>59.875135172368999</v>
          </cell>
          <cell r="N30">
            <v>73.965352513239694</v>
          </cell>
          <cell r="O30" t="str">
            <v>a</v>
          </cell>
          <cell r="P30" t="str">
            <v>a</v>
          </cell>
          <cell r="Q30" t="str">
            <v>a</v>
          </cell>
          <cell r="R30">
            <v>57.062301160855696</v>
          </cell>
          <cell r="S30">
            <v>52.375642994322497</v>
          </cell>
          <cell r="T30">
            <v>61.641340773904801</v>
          </cell>
          <cell r="U30" t="str">
            <v>a</v>
          </cell>
          <cell r="V30" t="str">
            <v>a</v>
          </cell>
          <cell r="W30" t="str">
            <v>a</v>
          </cell>
          <cell r="X30" t="str">
            <v>a</v>
          </cell>
          <cell r="Y30" t="str">
            <v>a</v>
          </cell>
          <cell r="Z30" t="str">
            <v>a</v>
          </cell>
        </row>
        <row r="31">
          <cell r="A31" t="str">
            <v>New Zealand</v>
          </cell>
          <cell r="C31" t="str">
            <v>m</v>
          </cell>
          <cell r="D31" t="str">
            <v>m</v>
          </cell>
          <cell r="E31" t="str">
            <v>m</v>
          </cell>
          <cell r="F31" t="str">
            <v>m</v>
          </cell>
          <cell r="G31" t="str">
            <v>m</v>
          </cell>
          <cell r="H31" t="str">
            <v>m</v>
          </cell>
          <cell r="I31" t="str">
            <v>m</v>
          </cell>
          <cell r="J31" t="str">
            <v>m</v>
          </cell>
          <cell r="K31" t="str">
            <v>m</v>
          </cell>
          <cell r="L31" t="str">
            <v>m</v>
          </cell>
          <cell r="M31" t="str">
            <v>m</v>
          </cell>
          <cell r="N31" t="str">
            <v>m</v>
          </cell>
          <cell r="O31" t="str">
            <v>m</v>
          </cell>
          <cell r="P31" t="str">
            <v>m</v>
          </cell>
          <cell r="Q31" t="str">
            <v>m</v>
          </cell>
          <cell r="R31" t="str">
            <v>m</v>
          </cell>
          <cell r="S31" t="str">
            <v>m</v>
          </cell>
          <cell r="T31" t="str">
            <v>m</v>
          </cell>
          <cell r="U31" t="str">
            <v>m</v>
          </cell>
          <cell r="V31" t="str">
            <v>m</v>
          </cell>
          <cell r="W31" t="str">
            <v>m</v>
          </cell>
          <cell r="X31" t="str">
            <v>m</v>
          </cell>
          <cell r="Y31" t="str">
            <v>m</v>
          </cell>
          <cell r="Z31" t="str">
            <v>m</v>
          </cell>
        </row>
        <row r="32">
          <cell r="A32" t="str">
            <v>Norway</v>
          </cell>
          <cell r="C32">
            <v>87.212390658783903</v>
          </cell>
          <cell r="D32">
            <v>83.705419115137801</v>
          </cell>
          <cell r="E32">
            <v>91.082380480137601</v>
          </cell>
          <cell r="F32">
            <v>59.850071818402498</v>
          </cell>
          <cell r="G32">
            <v>49.1454494984078</v>
          </cell>
          <cell r="H32">
            <v>71.2297092789549</v>
          </cell>
          <cell r="I32">
            <v>35.899636676578602</v>
          </cell>
          <cell r="J32">
            <v>44.230882476687199</v>
          </cell>
          <cell r="K32">
            <v>27.211336537963</v>
          </cell>
          <cell r="L32">
            <v>59.850071818402498</v>
          </cell>
          <cell r="M32">
            <v>49.1454494984078</v>
          </cell>
          <cell r="N32">
            <v>71.2297092789549</v>
          </cell>
          <cell r="O32" t="str">
            <v>a</v>
          </cell>
          <cell r="P32" t="str">
            <v>a</v>
          </cell>
          <cell r="Q32" t="str">
            <v>a</v>
          </cell>
          <cell r="R32">
            <v>35.899636676578602</v>
          </cell>
          <cell r="S32">
            <v>44.230882476687199</v>
          </cell>
          <cell r="T32">
            <v>27.211336537963</v>
          </cell>
          <cell r="U32" t="str">
            <v>m</v>
          </cell>
          <cell r="V32" t="str">
            <v>m</v>
          </cell>
          <cell r="W32" t="str">
            <v>m</v>
          </cell>
          <cell r="X32" t="str">
            <v>m</v>
          </cell>
          <cell r="Y32" t="str">
            <v>m</v>
          </cell>
          <cell r="Z32" t="str">
            <v>m</v>
          </cell>
        </row>
        <row r="33">
          <cell r="A33" t="str">
            <v>Poland</v>
          </cell>
          <cell r="C33">
            <v>83.513514842076702</v>
          </cell>
          <cell r="D33">
            <v>79.581042136854407</v>
          </cell>
          <cell r="E33">
            <v>87.627235262326096</v>
          </cell>
          <cell r="F33">
            <v>52.006018001143403</v>
          </cell>
          <cell r="G33">
            <v>39.834143837409798</v>
          </cell>
          <cell r="H33">
            <v>64.702218468574898</v>
          </cell>
          <cell r="I33">
            <v>37.581225805376903</v>
          </cell>
          <cell r="J33">
            <v>46.156494765435802</v>
          </cell>
          <cell r="K33">
            <v>28.646621726877399</v>
          </cell>
          <cell r="L33">
            <v>75.264104921519305</v>
          </cell>
          <cell r="M33">
            <v>67.234377882358302</v>
          </cell>
          <cell r="N33">
            <v>83.645481275022604</v>
          </cell>
          <cell r="O33" t="str">
            <v>a</v>
          </cell>
          <cell r="P33" t="str">
            <v>a</v>
          </cell>
          <cell r="Q33" t="str">
            <v>a</v>
          </cell>
          <cell r="R33">
            <v>14.323138885001001</v>
          </cell>
          <cell r="S33">
            <v>18.756260720487301</v>
          </cell>
          <cell r="T33">
            <v>9.7033589204297108</v>
          </cell>
          <cell r="U33" t="str">
            <v>a</v>
          </cell>
          <cell r="V33" t="str">
            <v>a</v>
          </cell>
          <cell r="W33" t="str">
            <v>a</v>
          </cell>
          <cell r="X33" t="str">
            <v>a</v>
          </cell>
          <cell r="Y33" t="str">
            <v>a</v>
          </cell>
          <cell r="Z33" t="str">
            <v>a</v>
          </cell>
        </row>
        <row r="34">
          <cell r="A34" t="str">
            <v>Portugal</v>
          </cell>
          <cell r="B34">
            <v>3</v>
          </cell>
          <cell r="C34">
            <v>103.874355051564</v>
          </cell>
          <cell r="D34">
            <v>92.354312400983503</v>
          </cell>
          <cell r="E34">
            <v>115.65863215986199</v>
          </cell>
          <cell r="F34">
            <v>68.089142570830504</v>
          </cell>
          <cell r="G34">
            <v>59.920250493908597</v>
          </cell>
          <cell r="H34">
            <v>76.497445528026006</v>
          </cell>
          <cell r="I34">
            <v>35.785212480733399</v>
          </cell>
          <cell r="J34">
            <v>32.434061907074899</v>
          </cell>
          <cell r="K34">
            <v>39.161186631836102</v>
          </cell>
          <cell r="L34" t="str">
            <v>x(1)</v>
          </cell>
          <cell r="M34" t="str">
            <v>x(2)</v>
          </cell>
          <cell r="N34" t="str">
            <v>x(3)</v>
          </cell>
          <cell r="O34" t="str">
            <v>x(1)</v>
          </cell>
          <cell r="P34" t="str">
            <v>x(2)</v>
          </cell>
          <cell r="Q34" t="str">
            <v>x(3)</v>
          </cell>
          <cell r="R34" t="str">
            <v>x(1)</v>
          </cell>
          <cell r="S34" t="str">
            <v>x(2)</v>
          </cell>
          <cell r="T34" t="str">
            <v>x(3)</v>
          </cell>
          <cell r="U34" t="str">
            <v>x(1)</v>
          </cell>
          <cell r="V34" t="str">
            <v>x(2)</v>
          </cell>
          <cell r="W34" t="str">
            <v>x(3)</v>
          </cell>
          <cell r="X34" t="str">
            <v>x(1)</v>
          </cell>
          <cell r="Y34" t="str">
            <v>x(2)</v>
          </cell>
          <cell r="Z34" t="str">
            <v>x(3)</v>
          </cell>
        </row>
        <row r="35">
          <cell r="A35" t="str">
            <v>Slovak Republic</v>
          </cell>
          <cell r="C35">
            <v>85.580214747427803</v>
          </cell>
          <cell r="D35">
            <v>82.974976277858005</v>
          </cell>
          <cell r="E35">
            <v>88.307206665611005</v>
          </cell>
          <cell r="F35">
            <v>25.939352293012099</v>
          </cell>
          <cell r="G35">
            <v>21.0784907114611</v>
          </cell>
          <cell r="H35">
            <v>31.018327756812901</v>
          </cell>
          <cell r="I35">
            <v>66.751140823329806</v>
          </cell>
          <cell r="J35">
            <v>69.159793185193095</v>
          </cell>
          <cell r="K35">
            <v>64.231461578556406</v>
          </cell>
          <cell r="L35">
            <v>76.213547825370199</v>
          </cell>
          <cell r="M35">
            <v>69.928321601027406</v>
          </cell>
          <cell r="N35">
            <v>82.769986577814095</v>
          </cell>
          <cell r="O35" t="str">
            <v>a</v>
          </cell>
          <cell r="P35" t="str">
            <v>a</v>
          </cell>
          <cell r="Q35" t="str">
            <v>a</v>
          </cell>
          <cell r="R35">
            <v>15.2472957002804</v>
          </cell>
          <cell r="S35">
            <v>19.805275752478099</v>
          </cell>
          <cell r="T35">
            <v>10.4992860043306</v>
          </cell>
          <cell r="U35">
            <v>1.22964959069137</v>
          </cell>
          <cell r="V35">
            <v>0.50468654314860595</v>
          </cell>
          <cell r="W35">
            <v>1.98051675322461</v>
          </cell>
          <cell r="X35" t="str">
            <v>n</v>
          </cell>
          <cell r="Y35" t="str">
            <v>n</v>
          </cell>
          <cell r="Z35" t="str">
            <v>n</v>
          </cell>
        </row>
        <row r="36">
          <cell r="A36" t="str">
            <v>Slovenia</v>
          </cell>
          <cell r="C36">
            <v>93.829787234042598</v>
          </cell>
          <cell r="D36">
            <v>91.562774363476706</v>
          </cell>
          <cell r="E36">
            <v>96.242990654205599</v>
          </cell>
          <cell r="F36">
            <v>37.396657026439797</v>
          </cell>
          <cell r="G36">
            <v>29.153929434255001</v>
          </cell>
          <cell r="H36">
            <v>46.178515567240098</v>
          </cell>
          <cell r="I36">
            <v>72.679846675043393</v>
          </cell>
          <cell r="J36">
            <v>79.859376445554602</v>
          </cell>
          <cell r="K36">
            <v>65.033173487485996</v>
          </cell>
          <cell r="L36">
            <v>40.298761184712198</v>
          </cell>
          <cell r="M36">
            <v>32.831580438507601</v>
          </cell>
          <cell r="N36">
            <v>48.254981851388202</v>
          </cell>
          <cell r="O36">
            <v>43.8207333635129</v>
          </cell>
          <cell r="P36">
            <v>43.336259877085197</v>
          </cell>
          <cell r="Q36">
            <v>44.336448598130801</v>
          </cell>
          <cell r="R36">
            <v>21.6752853936969</v>
          </cell>
          <cell r="S36">
            <v>27.550155411133101</v>
          </cell>
          <cell r="T36">
            <v>15.362817528590201</v>
          </cell>
          <cell r="U36">
            <v>2.2172542774436401</v>
          </cell>
          <cell r="V36">
            <v>3.2248188572225498</v>
          </cell>
          <cell r="W36">
            <v>1.1433965444740599</v>
          </cell>
          <cell r="X36">
            <v>2.2152239687735036</v>
          </cell>
          <cell r="Y36">
            <v>3.2206152221632949</v>
          </cell>
          <cell r="Z36">
            <v>1.1433965444740564</v>
          </cell>
        </row>
        <row r="37">
          <cell r="A37" t="str">
            <v>Spain</v>
          </cell>
          <cell r="C37">
            <v>80.4309235194699</v>
          </cell>
          <cell r="D37">
            <v>76.205366280664904</v>
          </cell>
          <cell r="E37">
            <v>84.900228470354094</v>
          </cell>
          <cell r="F37">
            <v>48.283133541519803</v>
          </cell>
          <cell r="G37">
            <v>41.355027240777098</v>
          </cell>
          <cell r="H37">
            <v>55.610881821866798</v>
          </cell>
          <cell r="I37">
            <v>42.900730891060299</v>
          </cell>
          <cell r="J37">
            <v>43.1022694115034</v>
          </cell>
          <cell r="K37">
            <v>42.687566790728503</v>
          </cell>
          <cell r="L37">
            <v>48.283133541519803</v>
          </cell>
          <cell r="M37">
            <v>41.355027240777098</v>
          </cell>
          <cell r="N37">
            <v>55.610881821866798</v>
          </cell>
          <cell r="O37">
            <v>19.093157829936299</v>
          </cell>
          <cell r="P37">
            <v>18.863421580966701</v>
          </cell>
          <cell r="Q37">
            <v>19.336146221026599</v>
          </cell>
          <cell r="R37">
            <v>8.4508019654589592</v>
          </cell>
          <cell r="S37">
            <v>6.2155135245776698</v>
          </cell>
          <cell r="T37">
            <v>10.8150311382983</v>
          </cell>
          <cell r="U37">
            <v>15.356771095665</v>
          </cell>
          <cell r="V37">
            <v>18.023334305959001</v>
          </cell>
          <cell r="W37">
            <v>12.536389431403601</v>
          </cell>
          <cell r="X37" t="str">
            <v>m</v>
          </cell>
          <cell r="Y37" t="str">
            <v>m</v>
          </cell>
          <cell r="Z37" t="str">
            <v>m</v>
          </cell>
        </row>
        <row r="38">
          <cell r="A38" t="str">
            <v>Sweden</v>
          </cell>
          <cell r="C38">
            <v>74.798049714697996</v>
          </cell>
          <cell r="D38">
            <v>72.689841703912805</v>
          </cell>
          <cell r="E38">
            <v>77.0540723712068</v>
          </cell>
          <cell r="F38">
            <v>31.258946607430602</v>
          </cell>
          <cell r="G38">
            <v>26.407101793888</v>
          </cell>
          <cell r="H38">
            <v>36.428602234599303</v>
          </cell>
          <cell r="I38">
            <v>43.539103107267401</v>
          </cell>
          <cell r="J38">
            <v>46.282739910024802</v>
          </cell>
          <cell r="K38">
            <v>40.625470136607397</v>
          </cell>
          <cell r="L38">
            <v>74.332095490374599</v>
          </cell>
          <cell r="M38">
            <v>72.124497488972395</v>
          </cell>
          <cell r="N38">
            <v>76.693136198376095</v>
          </cell>
          <cell r="O38" t="str">
            <v>n</v>
          </cell>
          <cell r="P38" t="str">
            <v>n</v>
          </cell>
          <cell r="Q38" t="str">
            <v>n</v>
          </cell>
          <cell r="R38" t="str">
            <v>n</v>
          </cell>
          <cell r="S38">
            <v>0.56534421494040799</v>
          </cell>
          <cell r="T38" t="str">
            <v>n</v>
          </cell>
          <cell r="U38" t="str">
            <v>n</v>
          </cell>
          <cell r="V38" t="str">
            <v>n</v>
          </cell>
          <cell r="W38" t="str">
            <v>n</v>
          </cell>
          <cell r="X38" t="str">
            <v>n</v>
          </cell>
          <cell r="Y38" t="str">
            <v>n</v>
          </cell>
          <cell r="Z38" t="str">
            <v>n</v>
          </cell>
        </row>
        <row r="39">
          <cell r="A39" t="str">
            <v>Switzerland</v>
          </cell>
          <cell r="C39" t="str">
            <v>m</v>
          </cell>
          <cell r="D39" t="str">
            <v>m</v>
          </cell>
          <cell r="E39" t="str">
            <v>m</v>
          </cell>
          <cell r="F39">
            <v>32.005460235089501</v>
          </cell>
          <cell r="G39">
            <v>25.491972349202801</v>
          </cell>
          <cell r="H39">
            <v>38.824688115561401</v>
          </cell>
          <cell r="I39">
            <v>74.0296677525359</v>
          </cell>
          <cell r="J39">
            <v>78.411751588805899</v>
          </cell>
          <cell r="K39">
            <v>69.441891004596201</v>
          </cell>
          <cell r="L39">
            <v>28.097400329324898</v>
          </cell>
          <cell r="M39">
            <v>23.834178838220499</v>
          </cell>
          <cell r="N39">
            <v>32.5607353906763</v>
          </cell>
          <cell r="O39">
            <v>71.168390513732604</v>
          </cell>
          <cell r="P39">
            <v>73.649514996097693</v>
          </cell>
          <cell r="Q39">
            <v>68.570803239220794</v>
          </cell>
          <cell r="R39">
            <v>6.7693371445679196</v>
          </cell>
          <cell r="S39">
            <v>6.4200301036904897</v>
          </cell>
          <cell r="T39">
            <v>7.1350404902604501</v>
          </cell>
          <cell r="U39" t="str">
            <v>x(16)</v>
          </cell>
          <cell r="V39" t="str">
            <v>x(17)</v>
          </cell>
          <cell r="W39" t="str">
            <v>x(18)</v>
          </cell>
          <cell r="X39" t="str">
            <v>m</v>
          </cell>
          <cell r="Y39" t="str">
            <v>m</v>
          </cell>
          <cell r="Z39" t="str">
            <v>m</v>
          </cell>
        </row>
        <row r="40">
          <cell r="A40" t="str">
            <v>Turkey</v>
          </cell>
          <cell r="C40">
            <v>54.187562726472599</v>
          </cell>
          <cell r="D40">
            <v>54.473843816085498</v>
          </cell>
          <cell r="E40">
            <v>53.881118344567199</v>
          </cell>
          <cell r="F40">
            <v>32.658787028369403</v>
          </cell>
          <cell r="G40">
            <v>30.8656078310418</v>
          </cell>
          <cell r="H40">
            <v>34.546066288867202</v>
          </cell>
          <cell r="I40">
            <v>21.528775698103299</v>
          </cell>
          <cell r="J40">
            <v>23.608235985043699</v>
          </cell>
          <cell r="K40">
            <v>19.3350520557</v>
          </cell>
          <cell r="L40">
            <v>54.187562726472599</v>
          </cell>
          <cell r="M40">
            <v>54.473843816085498</v>
          </cell>
          <cell r="N40">
            <v>53.881118344567199</v>
          </cell>
          <cell r="O40" t="str">
            <v>a</v>
          </cell>
          <cell r="P40" t="str">
            <v>a</v>
          </cell>
          <cell r="Q40" t="str">
            <v>a</v>
          </cell>
          <cell r="R40" t="str">
            <v>a</v>
          </cell>
          <cell r="S40" t="str">
            <v>a</v>
          </cell>
          <cell r="T40" t="str">
            <v>a</v>
          </cell>
          <cell r="U40" t="str">
            <v>m</v>
          </cell>
          <cell r="V40" t="str">
            <v>m</v>
          </cell>
          <cell r="W40" t="str">
            <v>m</v>
          </cell>
          <cell r="X40" t="str">
            <v>m</v>
          </cell>
          <cell r="Y40" t="str">
            <v>m</v>
          </cell>
          <cell r="Z40" t="str">
            <v>m</v>
          </cell>
        </row>
        <row r="41">
          <cell r="A41" t="str">
            <v>United Kingdom</v>
          </cell>
          <cell r="C41">
            <v>91.616160169757507</v>
          </cell>
          <cell r="D41">
            <v>89.822685344044601</v>
          </cell>
          <cell r="E41">
            <v>93.513546410134595</v>
          </cell>
          <cell r="F41" t="str">
            <v>m</v>
          </cell>
          <cell r="G41" t="str">
            <v>m</v>
          </cell>
          <cell r="H41" t="str">
            <v>m</v>
          </cell>
          <cell r="I41" t="str">
            <v>m</v>
          </cell>
          <cell r="J41" t="str">
            <v>m</v>
          </cell>
          <cell r="K41" t="str">
            <v>m</v>
          </cell>
          <cell r="L41" t="str">
            <v>m</v>
          </cell>
          <cell r="M41" t="str">
            <v>m</v>
          </cell>
          <cell r="N41" t="str">
            <v>m</v>
          </cell>
          <cell r="O41" t="str">
            <v>m</v>
          </cell>
          <cell r="P41" t="str">
            <v>m</v>
          </cell>
          <cell r="Q41" t="str">
            <v>m</v>
          </cell>
          <cell r="R41">
            <v>74.032341092269306</v>
          </cell>
          <cell r="S41">
            <v>70.037952889409198</v>
          </cell>
          <cell r="T41">
            <v>78.258158542379604</v>
          </cell>
          <cell r="U41">
            <v>17.583819077488201</v>
          </cell>
          <cell r="V41">
            <v>19.7847324546354</v>
          </cell>
          <cell r="W41">
            <v>15.255387867754999</v>
          </cell>
          <cell r="X41" t="str">
            <v>m</v>
          </cell>
          <cell r="Y41" t="str">
            <v>m</v>
          </cell>
          <cell r="Z41" t="str">
            <v>m</v>
          </cell>
        </row>
        <row r="42">
          <cell r="A42" t="str">
            <v>United States</v>
          </cell>
          <cell r="C42">
            <v>76.824910361329501</v>
          </cell>
          <cell r="D42">
            <v>73.139198416161705</v>
          </cell>
          <cell r="E42">
            <v>80.700622310912905</v>
          </cell>
          <cell r="F42" t="str">
            <v>x(1)</v>
          </cell>
          <cell r="G42" t="str">
            <v>x(2)</v>
          </cell>
          <cell r="H42" t="str">
            <v>x(3)</v>
          </cell>
          <cell r="I42" t="str">
            <v>x(1)</v>
          </cell>
          <cell r="J42" t="str">
            <v>x(2)</v>
          </cell>
          <cell r="K42" t="str">
            <v>x(3)</v>
          </cell>
          <cell r="L42" t="str">
            <v>x(1)</v>
          </cell>
          <cell r="M42" t="str">
            <v>x(2)</v>
          </cell>
          <cell r="N42" t="str">
            <v>x(3)</v>
          </cell>
          <cell r="O42" t="str">
            <v>x(1)</v>
          </cell>
          <cell r="P42" t="str">
            <v>x(2)</v>
          </cell>
          <cell r="Q42" t="str">
            <v>x(3)</v>
          </cell>
          <cell r="R42" t="str">
            <v>x(1)</v>
          </cell>
          <cell r="S42" t="str">
            <v>x(2)</v>
          </cell>
          <cell r="T42" t="str">
            <v>x(3)</v>
          </cell>
          <cell r="U42" t="str">
            <v>x(1)</v>
          </cell>
          <cell r="V42" t="str">
            <v>x(2)</v>
          </cell>
          <cell r="W42" t="str">
            <v>x(3)</v>
          </cell>
          <cell r="X42" t="str">
            <v>x(1)</v>
          </cell>
          <cell r="Y42" t="str">
            <v>x(2)</v>
          </cell>
          <cell r="Z42" t="str">
            <v>x(3)</v>
          </cell>
        </row>
        <row r="44">
          <cell r="A44" t="str">
            <v>OECD average</v>
          </cell>
          <cell r="C44">
            <v>84.026934470552249</v>
          </cell>
          <cell r="D44">
            <v>80.82248844028976</v>
          </cell>
          <cell r="E44">
            <v>87.388339931337086</v>
          </cell>
          <cell r="F44">
            <v>49.771090678492094</v>
          </cell>
          <cell r="G44">
            <v>43.846996111898356</v>
          </cell>
          <cell r="H44">
            <v>56.001679984723253</v>
          </cell>
          <cell r="I44">
            <v>45.960528450825144</v>
          </cell>
          <cell r="J44">
            <v>47.310452370926974</v>
          </cell>
          <cell r="K44">
            <v>44.47008367458816</v>
          </cell>
          <cell r="L44">
            <v>62.794009708395869</v>
          </cell>
          <cell r="M44">
            <v>57.2028048566455</v>
          </cell>
          <cell r="N44">
            <v>68.673150002919485</v>
          </cell>
          <cell r="O44">
            <v>9.2971070213750586</v>
          </cell>
          <cell r="P44">
            <v>9.963460844132884</v>
          </cell>
          <cell r="Q44">
            <v>8.5934827385609811</v>
          </cell>
          <cell r="R44">
            <v>17.345998874620573</v>
          </cell>
          <cell r="S44">
            <v>17.963775221329257</v>
          </cell>
          <cell r="T44">
            <v>15.011107747136267</v>
          </cell>
          <cell r="U44">
            <v>8.2158977691769977</v>
          </cell>
          <cell r="V44">
            <v>7.6420113190652152</v>
          </cell>
          <cell r="W44">
            <v>8.7677763011076042</v>
          </cell>
          <cell r="X44">
            <v>5.1920663070561428</v>
          </cell>
          <cell r="Y44">
            <v>5.2400515121724158</v>
          </cell>
          <cell r="Z44">
            <v>5.1207539691884207</v>
          </cell>
        </row>
        <row r="45">
          <cell r="A45" t="str">
            <v>EU21 average</v>
          </cell>
          <cell r="C45">
            <v>86.649230789843017</v>
          </cell>
          <cell r="D45">
            <v>83.588635115751757</v>
          </cell>
          <cell r="E45">
            <v>89.855312709814854</v>
          </cell>
          <cell r="F45">
            <v>45.172607273305175</v>
          </cell>
          <cell r="G45">
            <v>38.734157433434852</v>
          </cell>
          <cell r="H45">
            <v>51.948784754296994</v>
          </cell>
          <cell r="I45">
            <v>53.706423854350746</v>
          </cell>
          <cell r="J45">
            <v>54.956294080799694</v>
          </cell>
          <cell r="K45">
            <v>52.289442587048697</v>
          </cell>
          <cell r="L45">
            <v>61.509065002409038</v>
          </cell>
          <cell r="M45">
            <v>55.362759332490057</v>
          </cell>
          <cell r="N45">
            <v>67.975885629880779</v>
          </cell>
          <cell r="O45">
            <v>10.768321916546091</v>
          </cell>
          <cell r="P45">
            <v>11.716871305409672</v>
          </cell>
          <cell r="Q45">
            <v>9.7821730948223315</v>
          </cell>
          <cell r="R45">
            <v>17.745404312953333</v>
          </cell>
          <cell r="S45">
            <v>19.015560107228616</v>
          </cell>
          <cell r="T45">
            <v>16.411204566902647</v>
          </cell>
          <cell r="U45">
            <v>10.421050170047826</v>
          </cell>
          <cell r="V45">
            <v>9.8832673372618078</v>
          </cell>
          <cell r="W45">
            <v>10.912772485234351</v>
          </cell>
          <cell r="X45">
            <v>6.2694758470422416</v>
          </cell>
          <cell r="Y45">
            <v>6.3154040463244083</v>
          </cell>
          <cell r="Z45">
            <v>6.1884519818463177</v>
          </cell>
        </row>
        <row r="48">
          <cell r="A48" t="str">
            <v>Other G20</v>
          </cell>
        </row>
        <row r="49">
          <cell r="A49" t="str">
            <v>Argentina</v>
          </cell>
          <cell r="B49">
            <v>2</v>
          </cell>
          <cell r="C49" t="str">
            <v>m</v>
          </cell>
          <cell r="D49" t="str">
            <v>m</v>
          </cell>
          <cell r="E49" t="str">
            <v>m</v>
          </cell>
          <cell r="F49">
            <v>36.483373772780602</v>
          </cell>
          <cell r="G49">
            <v>28.899751547344501</v>
          </cell>
          <cell r="H49">
            <v>44.299806682280199</v>
          </cell>
          <cell r="I49">
            <v>6.4499605514951304</v>
          </cell>
          <cell r="J49">
            <v>7.7214937357390099</v>
          </cell>
          <cell r="K49">
            <v>5.1389563750034304</v>
          </cell>
          <cell r="L49">
            <v>42.933334324275798</v>
          </cell>
          <cell r="M49">
            <v>36.621245283083503</v>
          </cell>
          <cell r="N49">
            <v>49.438763057283701</v>
          </cell>
          <cell r="O49" t="str">
            <v>a</v>
          </cell>
          <cell r="P49" t="str">
            <v>a</v>
          </cell>
          <cell r="Q49" t="str">
            <v>a</v>
          </cell>
          <cell r="R49" t="str">
            <v>a</v>
          </cell>
          <cell r="S49" t="str">
            <v>a</v>
          </cell>
          <cell r="T49" t="str">
            <v>a</v>
          </cell>
          <cell r="U49" t="str">
            <v>a</v>
          </cell>
          <cell r="V49" t="str">
            <v>a</v>
          </cell>
          <cell r="W49" t="str">
            <v>a</v>
          </cell>
          <cell r="X49" t="str">
            <v>a</v>
          </cell>
          <cell r="Y49" t="str">
            <v>a</v>
          </cell>
          <cell r="Z49" t="str">
            <v>a</v>
          </cell>
        </row>
        <row r="50">
          <cell r="A50" t="str">
            <v>Brazil</v>
          </cell>
          <cell r="C50" t="str">
            <v>m</v>
          </cell>
          <cell r="D50" t="str">
            <v>m</v>
          </cell>
          <cell r="E50" t="str">
            <v>m</v>
          </cell>
          <cell r="F50">
            <v>63.260970201061497</v>
          </cell>
          <cell r="G50">
            <v>52.485906166507199</v>
          </cell>
          <cell r="H50">
            <v>74.034021662756203</v>
          </cell>
          <cell r="I50">
            <v>9.9576771282719196</v>
          </cell>
          <cell r="J50">
            <v>8.0742659499035092</v>
          </cell>
          <cell r="K50">
            <v>11.8182632710362</v>
          </cell>
          <cell r="L50">
            <v>63.260970201061497</v>
          </cell>
          <cell r="M50">
            <v>52.485906166507199</v>
          </cell>
          <cell r="N50">
            <v>74.034021662756203</v>
          </cell>
          <cell r="O50">
            <v>9.9576771282719196</v>
          </cell>
          <cell r="P50">
            <v>8.0742659499035092</v>
          </cell>
          <cell r="Q50">
            <v>11.8182632710362</v>
          </cell>
          <cell r="R50" t="str">
            <v>a</v>
          </cell>
          <cell r="S50" t="str">
            <v>a</v>
          </cell>
          <cell r="T50" t="str">
            <v>a</v>
          </cell>
          <cell r="U50" t="str">
            <v>a</v>
          </cell>
          <cell r="V50" t="str">
            <v>a</v>
          </cell>
          <cell r="W50" t="str">
            <v>a</v>
          </cell>
          <cell r="X50" t="str">
            <v>a</v>
          </cell>
          <cell r="Y50" t="str">
            <v>a</v>
          </cell>
          <cell r="Z50" t="str">
            <v>a</v>
          </cell>
        </row>
        <row r="51">
          <cell r="A51" t="str">
            <v>China</v>
          </cell>
          <cell r="C51">
            <v>69.232990446588701</v>
          </cell>
          <cell r="D51">
            <v>68.753149964437</v>
          </cell>
          <cell r="E51">
            <v>69.786922586426698</v>
          </cell>
          <cell r="F51">
            <v>39.560280902166703</v>
          </cell>
          <cell r="G51">
            <v>38.745063025861398</v>
          </cell>
          <cell r="H51">
            <v>40.501375702319898</v>
          </cell>
          <cell r="I51">
            <v>48</v>
          </cell>
          <cell r="J51">
            <v>47.2</v>
          </cell>
          <cell r="K51">
            <v>48.8</v>
          </cell>
          <cell r="L51">
            <v>41.0439154301503</v>
          </cell>
          <cell r="M51">
            <v>40.2454691442992</v>
          </cell>
          <cell r="N51">
            <v>41.965648956433597</v>
          </cell>
          <cell r="O51" t="str">
            <v>x(10)</v>
          </cell>
          <cell r="P51" t="str">
            <v>x(11)</v>
          </cell>
          <cell r="Q51" t="str">
            <v>x(12)</v>
          </cell>
          <cell r="R51">
            <v>28.189075016438402</v>
          </cell>
          <cell r="S51">
            <v>28.5076808201378</v>
          </cell>
          <cell r="T51">
            <v>27.821273629993101</v>
          </cell>
          <cell r="U51">
            <v>18.309472507755501</v>
          </cell>
          <cell r="V51">
            <v>17.235170476739601</v>
          </cell>
          <cell r="W51">
            <v>19.549656370951698</v>
          </cell>
          <cell r="X51" t="str">
            <v>m</v>
          </cell>
          <cell r="Y51" t="str">
            <v>m</v>
          </cell>
          <cell r="Z51" t="str">
            <v>m</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cell r="X52" t="str">
            <v>m</v>
          </cell>
          <cell r="Y52" t="str">
            <v>m</v>
          </cell>
          <cell r="Z52" t="str">
            <v>m</v>
          </cell>
        </row>
        <row r="53">
          <cell r="A53" t="str">
            <v>Indonesia</v>
          </cell>
          <cell r="C53" t="str">
            <v>m</v>
          </cell>
          <cell r="D53" t="str">
            <v>m</v>
          </cell>
          <cell r="E53" t="str">
            <v>m</v>
          </cell>
          <cell r="F53">
            <v>31.126563137331701</v>
          </cell>
          <cell r="G53">
            <v>28.895947075876901</v>
          </cell>
          <cell r="H53">
            <v>33.425551620193403</v>
          </cell>
          <cell r="I53">
            <v>18.672934227814199</v>
          </cell>
          <cell r="J53">
            <v>22.1515211741042</v>
          </cell>
          <cell r="K53">
            <v>15.088034162834299</v>
          </cell>
          <cell r="L53">
            <v>31.126563137331701</v>
          </cell>
          <cell r="M53">
            <v>28.895947075876901</v>
          </cell>
          <cell r="N53">
            <v>33.425551620193403</v>
          </cell>
          <cell r="O53">
            <v>18.672934227814199</v>
          </cell>
          <cell r="P53">
            <v>22.1515211741042</v>
          </cell>
          <cell r="Q53">
            <v>15.088034162834299</v>
          </cell>
          <cell r="R53" t="str">
            <v>a</v>
          </cell>
          <cell r="S53" t="str">
            <v>a</v>
          </cell>
          <cell r="T53" t="str">
            <v>a</v>
          </cell>
          <cell r="U53" t="str">
            <v>a</v>
          </cell>
          <cell r="V53" t="str">
            <v>a</v>
          </cell>
          <cell r="W53" t="str">
            <v>a</v>
          </cell>
          <cell r="X53" t="str">
            <v>a</v>
          </cell>
          <cell r="Y53" t="str">
            <v>a</v>
          </cell>
          <cell r="Z53" t="str">
            <v>a</v>
          </cell>
        </row>
        <row r="54">
          <cell r="A54" t="str">
            <v>Russian Federation</v>
          </cell>
          <cell r="C54" t="str">
            <v>m</v>
          </cell>
          <cell r="D54" t="str">
            <v>m</v>
          </cell>
          <cell r="E54" t="str">
            <v>m</v>
          </cell>
          <cell r="F54">
            <v>49.100109968990303</v>
          </cell>
          <cell r="G54" t="str">
            <v>x(4)</v>
          </cell>
          <cell r="H54" t="str">
            <v>x(4)</v>
          </cell>
          <cell r="I54">
            <v>39.743198838612898</v>
          </cell>
          <cell r="J54" t="str">
            <v>x(7)</v>
          </cell>
          <cell r="K54" t="str">
            <v>x(7)</v>
          </cell>
          <cell r="L54">
            <v>49.100109968990303</v>
          </cell>
          <cell r="M54" t="str">
            <v>x(10)</v>
          </cell>
          <cell r="N54" t="str">
            <v>x(10)</v>
          </cell>
          <cell r="O54">
            <v>17.669564366467</v>
          </cell>
          <cell r="P54" t="str">
            <v>x(13)</v>
          </cell>
          <cell r="Q54" t="str">
            <v>x(13)</v>
          </cell>
          <cell r="R54">
            <v>19.216588789368501</v>
          </cell>
          <cell r="S54">
            <v>28.007738616091501</v>
          </cell>
          <cell r="T54">
            <v>10.039392165471501</v>
          </cell>
          <cell r="U54">
            <v>3.3016285423105201</v>
          </cell>
          <cell r="V54">
            <v>4.3250476307499497</v>
          </cell>
          <cell r="W54">
            <v>2.23360167742063</v>
          </cell>
          <cell r="X54" t="str">
            <v>m</v>
          </cell>
          <cell r="Y54" t="str">
            <v>m</v>
          </cell>
          <cell r="Z54" t="str">
            <v>m</v>
          </cell>
        </row>
        <row r="55">
          <cell r="A55" t="str">
            <v>Saudi Arabia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t="str">
            <v>m</v>
          </cell>
          <cell r="R55" t="str">
            <v>m</v>
          </cell>
          <cell r="S55" t="str">
            <v>m</v>
          </cell>
          <cell r="T55" t="str">
            <v>m</v>
          </cell>
          <cell r="U55" t="str">
            <v>m</v>
          </cell>
          <cell r="V55" t="str">
            <v>m</v>
          </cell>
          <cell r="W55" t="str">
            <v>m</v>
          </cell>
          <cell r="X55" t="str">
            <v>m</v>
          </cell>
          <cell r="Y55" t="str">
            <v>m</v>
          </cell>
          <cell r="Z55" t="str">
            <v>m</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cell r="X56" t="str">
            <v>m</v>
          </cell>
          <cell r="Y56" t="str">
            <v>m</v>
          </cell>
          <cell r="Z56" t="str">
            <v>m</v>
          </cell>
        </row>
        <row r="58">
          <cell r="A58" t="str">
            <v>G20 average</v>
          </cell>
          <cell r="C58">
            <v>77.971623556969647</v>
          </cell>
          <cell r="D58">
            <v>76.406703569348366</v>
          </cell>
          <cell r="E58">
            <v>79.613223178560276</v>
          </cell>
          <cell r="F58">
            <v>51.040904771384881</v>
          </cell>
          <cell r="G58">
            <v>46.560591470289971</v>
          </cell>
          <cell r="H58">
            <v>56.005906006296932</v>
          </cell>
          <cell r="I58">
            <v>29.874543751399777</v>
          </cell>
          <cell r="J58">
            <v>30.469551219880188</v>
          </cell>
          <cell r="K58">
            <v>27.639102544137295</v>
          </cell>
          <cell r="L58">
            <v>55.89668397293206</v>
          </cell>
          <cell r="M58">
            <v>52.493790500382424</v>
          </cell>
          <cell r="N58">
            <v>60.492054340002944</v>
          </cell>
          <cell r="O58">
            <v>8.399324127765583</v>
          </cell>
          <cell r="P58">
            <v>8.3375267877953299</v>
          </cell>
          <cell r="Q58">
            <v>6.8531918196914789</v>
          </cell>
          <cell r="R58">
            <v>13.322455451188789</v>
          </cell>
          <cell r="S58">
            <v>14.011160771203302</v>
          </cell>
          <cell r="T58">
            <v>11.253803670310234</v>
          </cell>
          <cell r="U58">
            <v>8.247262973411587</v>
          </cell>
          <cell r="V58">
            <v>8.4474038830105815</v>
          </cell>
          <cell r="W58">
            <v>8.0257248779992505</v>
          </cell>
          <cell r="X58" t="str">
            <v>m</v>
          </cell>
          <cell r="Y58" t="str">
            <v>m</v>
          </cell>
          <cell r="Z58" t="str">
            <v>m</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A2" t="str">
            <v>Australia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ettings"/>
      <sheetName val="Version"/>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row r="14">
          <cell r="B14" t="str">
            <v>x</v>
          </cell>
        </row>
      </sheetData>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17"/>
      <sheetName val="T.18"/>
      <sheetName val="T.19"/>
      <sheetName val="T.20"/>
      <sheetName val="T.22"/>
      <sheetName val="T.23"/>
      <sheetName val="T.24"/>
      <sheetName val="T.25"/>
      <sheetName val="T.26"/>
    </sheetNames>
    <sheetDataSet>
      <sheetData sheetId="0" refreshError="1"/>
      <sheetData sheetId="1" refreshError="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cell>
          <cell r="AA2">
            <v>11.843039860921396</v>
          </cell>
          <cell r="AB2" t="str">
            <v/>
          </cell>
          <cell r="AC2">
            <v>0</v>
          </cell>
          <cell r="AD2" t="str">
            <v xml:space="preserve">n </v>
          </cell>
          <cell r="AE2" t="str">
            <v/>
          </cell>
          <cell r="AF2" t="str">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cell>
          <cell r="AQ2" t="str">
            <v/>
          </cell>
          <cell r="AR2" t="str">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cell>
          <cell r="AA3">
            <v>16.794707074453289</v>
          </cell>
          <cell r="AB3" t="str">
            <v/>
          </cell>
          <cell r="AC3">
            <v>0</v>
          </cell>
          <cell r="AD3" t="str">
            <v xml:space="preserve">n </v>
          </cell>
          <cell r="AE3" t="str">
            <v/>
          </cell>
          <cell r="AF3" t="str">
            <v/>
          </cell>
          <cell r="AG3">
            <v>89.836440735007059</v>
          </cell>
          <cell r="AH3" t="str">
            <v/>
          </cell>
          <cell r="AI3">
            <v>0</v>
          </cell>
          <cell r="AJ3" t="str">
            <v xml:space="preserve">n </v>
          </cell>
          <cell r="AK3">
            <v>89.836440735007059</v>
          </cell>
          <cell r="AL3" t="str">
            <v/>
          </cell>
          <cell r="AM3">
            <v>10.16355926499293</v>
          </cell>
          <cell r="AN3" t="str">
            <v/>
          </cell>
          <cell r="AO3" t="str">
            <v/>
          </cell>
          <cell r="AP3" t="str">
            <v/>
          </cell>
          <cell r="AQ3" t="str">
            <v/>
          </cell>
          <cell r="AR3" t="str">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cell>
          <cell r="AA4">
            <v>0.31625879633314685</v>
          </cell>
          <cell r="AB4" t="str">
            <v/>
          </cell>
          <cell r="AC4">
            <v>0</v>
          </cell>
          <cell r="AD4" t="str">
            <v xml:space="preserve">a </v>
          </cell>
          <cell r="AE4" t="str">
            <v/>
          </cell>
          <cell r="AF4" t="str">
            <v/>
          </cell>
          <cell r="AG4">
            <v>79.644611383993052</v>
          </cell>
          <cell r="AH4" t="str">
            <v/>
          </cell>
          <cell r="AI4">
            <v>0</v>
          </cell>
          <cell r="AJ4" t="str">
            <v xml:space="preserve">a </v>
          </cell>
          <cell r="AK4">
            <v>79.644611383993052</v>
          </cell>
          <cell r="AL4" t="str">
            <v/>
          </cell>
          <cell r="AM4">
            <v>20.355388616006934</v>
          </cell>
          <cell r="AN4" t="str">
            <v/>
          </cell>
          <cell r="AO4" t="str">
            <v/>
          </cell>
          <cell r="AP4" t="str">
            <v/>
          </cell>
          <cell r="AQ4" t="str">
            <v/>
          </cell>
          <cell r="AR4" t="str">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cell>
          <cell r="K5">
            <v>0.27711383824400387</v>
          </cell>
          <cell r="L5" t="str">
            <v/>
          </cell>
          <cell r="M5">
            <v>0.27711383824400387</v>
          </cell>
          <cell r="N5">
            <v>37.423574361790301</v>
          </cell>
          <cell r="O5">
            <v>62.576425638209706</v>
          </cell>
          <cell r="P5" t="str">
            <v xml:space="preserve">n </v>
          </cell>
          <cell r="Q5" t="str">
            <v/>
          </cell>
          <cell r="R5">
            <v>100</v>
          </cell>
          <cell r="S5" t="str">
            <v/>
          </cell>
          <cell r="T5">
            <v>100</v>
          </cell>
          <cell r="U5" t="str">
            <v/>
          </cell>
          <cell r="V5" t="str">
            <v/>
          </cell>
          <cell r="W5" t="str">
            <v/>
          </cell>
          <cell r="X5" t="str">
            <v>m</v>
          </cell>
          <cell r="Y5">
            <v>37.423574361790301</v>
          </cell>
          <cell r="Z5" t="str">
            <v/>
          </cell>
          <cell r="AA5">
            <v>62.576425638209706</v>
          </cell>
          <cell r="AB5" t="str">
            <v/>
          </cell>
          <cell r="AC5">
            <v>0</v>
          </cell>
          <cell r="AD5" t="str">
            <v xml:space="preserve">n </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cell>
          <cell r="AA6">
            <v>0</v>
          </cell>
          <cell r="AB6" t="str">
            <v>xr</v>
          </cell>
          <cell r="AC6">
            <v>0</v>
          </cell>
          <cell r="AD6" t="str">
            <v>xr</v>
          </cell>
          <cell r="AE6" t="str">
            <v/>
          </cell>
          <cell r="AF6" t="str">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cell>
          <cell r="AQ6" t="str">
            <v/>
          </cell>
          <cell r="AR6" t="str">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cell>
          <cell r="AA7">
            <v>1.0168808493470434</v>
          </cell>
          <cell r="AB7" t="str">
            <v/>
          </cell>
          <cell r="AC7">
            <v>0.7111317023846232</v>
          </cell>
          <cell r="AD7" t="str">
            <v/>
          </cell>
          <cell r="AE7" t="str">
            <v/>
          </cell>
          <cell r="AF7" t="str">
            <v/>
          </cell>
          <cell r="AG7">
            <v>0</v>
          </cell>
          <cell r="AH7" t="str">
            <v>xr</v>
          </cell>
          <cell r="AI7">
            <v>0</v>
          </cell>
          <cell r="AJ7" t="str">
            <v xml:space="preserve">a </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cell>
          <cell r="AA8">
            <v>7.6709770908472699</v>
          </cell>
          <cell r="AB8" t="str">
            <v/>
          </cell>
          <cell r="AC8">
            <v>0.43340927227797399</v>
          </cell>
          <cell r="AD8" t="str">
            <v/>
          </cell>
          <cell r="AE8" t="str">
            <v/>
          </cell>
          <cell r="AF8" t="str">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cell>
          <cell r="AA10">
            <v>3.5384120106324199</v>
          </cell>
          <cell r="AB10" t="str">
            <v/>
          </cell>
          <cell r="AC10">
            <v>0</v>
          </cell>
          <cell r="AD10" t="str">
            <v xml:space="preserve">a </v>
          </cell>
          <cell r="AE10" t="str">
            <v/>
          </cell>
          <cell r="AF10" t="str">
            <v/>
          </cell>
          <cell r="AG10">
            <v>100</v>
          </cell>
          <cell r="AH10" t="str">
            <v/>
          </cell>
          <cell r="AI10">
            <v>0</v>
          </cell>
          <cell r="AJ10" t="str">
            <v xml:space="preserve">a </v>
          </cell>
          <cell r="AK10">
            <v>100</v>
          </cell>
          <cell r="AL10" t="str">
            <v/>
          </cell>
          <cell r="AM10">
            <v>0</v>
          </cell>
          <cell r="AN10" t="str">
            <v xml:space="preserve">n </v>
          </cell>
          <cell r="AO10" t="str">
            <v/>
          </cell>
          <cell r="AP10" t="str">
            <v/>
          </cell>
          <cell r="AQ10" t="str">
            <v/>
          </cell>
          <cell r="AR10" t="str">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cell>
          <cell r="AA11">
            <v>7.1223880894332261</v>
          </cell>
          <cell r="AB11" t="str">
            <v/>
          </cell>
          <cell r="AC11">
            <v>0</v>
          </cell>
          <cell r="AD11" t="str">
            <v xml:space="preserve">a </v>
          </cell>
          <cell r="AE11" t="str">
            <v/>
          </cell>
          <cell r="AF11" t="str">
            <v/>
          </cell>
          <cell r="AG11">
            <v>97.881977132548485</v>
          </cell>
          <cell r="AH11" t="str">
            <v/>
          </cell>
          <cell r="AI11">
            <v>2.1180228674515025</v>
          </cell>
          <cell r="AJ11" t="str">
            <v/>
          </cell>
          <cell r="AK11">
            <v>100</v>
          </cell>
          <cell r="AL11" t="str">
            <v/>
          </cell>
          <cell r="AM11">
            <v>0</v>
          </cell>
          <cell r="AN11" t="str">
            <v>xc</v>
          </cell>
          <cell r="AO11" t="str">
            <v/>
          </cell>
          <cell r="AP11" t="str">
            <v/>
          </cell>
          <cell r="AQ11" t="str">
            <v/>
          </cell>
          <cell r="AR11" t="str">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cell>
          <cell r="AA12">
            <v>5.2452496745397701</v>
          </cell>
          <cell r="AB12" t="str">
            <v/>
          </cell>
          <cell r="AC12">
            <v>0</v>
          </cell>
          <cell r="AD12" t="str">
            <v xml:space="preserve">a </v>
          </cell>
          <cell r="AE12" t="str">
            <v/>
          </cell>
          <cell r="AF12" t="str">
            <v/>
          </cell>
          <cell r="AG12">
            <v>100</v>
          </cell>
          <cell r="AH12" t="str">
            <v/>
          </cell>
          <cell r="AI12">
            <v>0</v>
          </cell>
          <cell r="AJ12" t="str">
            <v xml:space="preserve">n </v>
          </cell>
          <cell r="AK12">
            <v>100</v>
          </cell>
          <cell r="AL12" t="str">
            <v/>
          </cell>
          <cell r="AM12">
            <v>0</v>
          </cell>
          <cell r="AN12" t="str">
            <v xml:space="preserve">m </v>
          </cell>
          <cell r="AO12" t="str">
            <v/>
          </cell>
          <cell r="AP12" t="str">
            <v/>
          </cell>
          <cell r="AQ12" t="str">
            <v/>
          </cell>
          <cell r="AR12" t="str">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cell>
          <cell r="AA13">
            <v>13.474671320086513</v>
          </cell>
          <cell r="AB13" t="str">
            <v/>
          </cell>
          <cell r="AC13">
            <v>1.928212643290302E-3</v>
          </cell>
          <cell r="AD13" t="str">
            <v/>
          </cell>
          <cell r="AE13" t="str">
            <v/>
          </cell>
          <cell r="AF13" t="str">
            <v/>
          </cell>
          <cell r="AG13">
            <v>100</v>
          </cell>
          <cell r="AH13" t="str">
            <v/>
          </cell>
          <cell r="AI13">
            <v>0</v>
          </cell>
          <cell r="AJ13" t="str">
            <v xml:space="preserve">n </v>
          </cell>
          <cell r="AK13">
            <v>100</v>
          </cell>
          <cell r="AL13" t="str">
            <v/>
          </cell>
          <cell r="AM13">
            <v>0</v>
          </cell>
          <cell r="AN13" t="str">
            <v xml:space="preserve">n </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cell>
          <cell r="AA14">
            <v>4.4171234315341312</v>
          </cell>
          <cell r="AB14" t="str">
            <v/>
          </cell>
          <cell r="AC14">
            <v>2.3489837649730849</v>
          </cell>
          <cell r="AD14" t="str">
            <v/>
          </cell>
          <cell r="AE14" t="str">
            <v/>
          </cell>
          <cell r="AF14" t="str">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cell>
          <cell r="AA15">
            <v>0</v>
          </cell>
          <cell r="AB15" t="str">
            <v xml:space="preserve">a </v>
          </cell>
          <cell r="AC15">
            <v>0</v>
          </cell>
          <cell r="AD15" t="str">
            <v xml:space="preserve">a </v>
          </cell>
          <cell r="AE15" t="str">
            <v/>
          </cell>
          <cell r="AF15" t="str">
            <v/>
          </cell>
          <cell r="AG15">
            <v>100</v>
          </cell>
          <cell r="AH15" t="str">
            <v/>
          </cell>
          <cell r="AI15">
            <v>0</v>
          </cell>
          <cell r="AJ15" t="str">
            <v xml:space="preserve">n </v>
          </cell>
          <cell r="AK15">
            <v>100</v>
          </cell>
          <cell r="AL15" t="str">
            <v/>
          </cell>
          <cell r="AM15">
            <v>0</v>
          </cell>
          <cell r="AN15" t="str">
            <v xml:space="preserve">n </v>
          </cell>
          <cell r="AO15" t="str">
            <v/>
          </cell>
          <cell r="AP15" t="str">
            <v/>
          </cell>
          <cell r="AQ15" t="str">
            <v/>
          </cell>
          <cell r="AR15" t="str">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cell>
          <cell r="AA16">
            <v>3.8602436859517471</v>
          </cell>
          <cell r="AB16" t="str">
            <v/>
          </cell>
          <cell r="AC16">
            <v>0</v>
          </cell>
          <cell r="AD16" t="str">
            <v xml:space="preserve">a </v>
          </cell>
          <cell r="AE16" t="str">
            <v/>
          </cell>
          <cell r="AF16" t="str">
            <v/>
          </cell>
          <cell r="AG16">
            <v>100</v>
          </cell>
          <cell r="AH16" t="str">
            <v/>
          </cell>
          <cell r="AI16">
            <v>0</v>
          </cell>
          <cell r="AJ16" t="str">
            <v xml:space="preserve">a </v>
          </cell>
          <cell r="AK16">
            <v>100</v>
          </cell>
          <cell r="AL16" t="str">
            <v/>
          </cell>
          <cell r="AM16">
            <v>0</v>
          </cell>
          <cell r="AN16" t="str">
            <v xml:space="preserve">n </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cell>
          <cell r="AA18">
            <v>32.963525179614123</v>
          </cell>
          <cell r="AB18" t="str">
            <v/>
          </cell>
          <cell r="AC18">
            <v>0</v>
          </cell>
          <cell r="AD18" t="str">
            <v>xr</v>
          </cell>
          <cell r="AE18" t="str">
            <v/>
          </cell>
          <cell r="AF18" t="str">
            <v/>
          </cell>
          <cell r="AG18">
            <v>100</v>
          </cell>
          <cell r="AH18" t="str">
            <v/>
          </cell>
          <cell r="AI18">
            <v>0</v>
          </cell>
          <cell r="AJ18" t="str">
            <v xml:space="preserve">n </v>
          </cell>
          <cell r="AK18">
            <v>100</v>
          </cell>
          <cell r="AL18" t="str">
            <v/>
          </cell>
          <cell r="AM18">
            <v>0</v>
          </cell>
          <cell r="AN18" t="str">
            <v>xr</v>
          </cell>
          <cell r="AO18" t="str">
            <v/>
          </cell>
          <cell r="AP18" t="str">
            <v/>
          </cell>
          <cell r="AQ18" t="str">
            <v/>
          </cell>
          <cell r="AR18" t="str">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cell>
          <cell r="AA20">
            <v>0</v>
          </cell>
          <cell r="AB20" t="str">
            <v xml:space="preserve">a </v>
          </cell>
          <cell r="AC20">
            <v>0</v>
          </cell>
          <cell r="AD20" t="str">
            <v xml:space="preserve">n </v>
          </cell>
          <cell r="AE20" t="str">
            <v/>
          </cell>
          <cell r="AF20" t="str">
            <v/>
          </cell>
          <cell r="AG20">
            <v>100</v>
          </cell>
          <cell r="AH20" t="str">
            <v/>
          </cell>
          <cell r="AI20">
            <v>0</v>
          </cell>
          <cell r="AJ20" t="str">
            <v xml:space="preserve">n </v>
          </cell>
          <cell r="AK20">
            <v>100</v>
          </cell>
          <cell r="AL20" t="str">
            <v/>
          </cell>
          <cell r="AM20">
            <v>0</v>
          </cell>
          <cell r="AN20" t="str">
            <v xml:space="preserve">n </v>
          </cell>
          <cell r="AO20" t="str">
            <v/>
          </cell>
          <cell r="AP20" t="str">
            <v/>
          </cell>
          <cell r="AQ20" t="str">
            <v/>
          </cell>
          <cell r="AR20" t="str">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cell>
          <cell r="AA21">
            <v>0</v>
          </cell>
          <cell r="AB21" t="str">
            <v xml:space="preserve">a </v>
          </cell>
          <cell r="AC21">
            <v>0.12630796278580489</v>
          </cell>
          <cell r="AD21" t="str">
            <v/>
          </cell>
          <cell r="AE21" t="str">
            <v/>
          </cell>
          <cell r="AF21" t="str">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cell>
          <cell r="AA22">
            <v>0</v>
          </cell>
          <cell r="AB22" t="str">
            <v xml:space="preserve">a </v>
          </cell>
          <cell r="AC22">
            <v>3.5062246393239076</v>
          </cell>
          <cell r="AD22" t="str">
            <v/>
          </cell>
          <cell r="AE22" t="str">
            <v/>
          </cell>
          <cell r="AF22" t="str">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cell>
          <cell r="AQ22" t="str">
            <v/>
          </cell>
          <cell r="AR22" t="str">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cell>
          <cell r="AA24">
            <v>11.409576668376054</v>
          </cell>
          <cell r="AB24" t="str">
            <v/>
          </cell>
          <cell r="AC24">
            <v>3.0267416952693758E-3</v>
          </cell>
          <cell r="AD24" t="str">
            <v/>
          </cell>
          <cell r="AE24" t="str">
            <v/>
          </cell>
          <cell r="AF24" t="str">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cell>
          <cell r="AQ24" t="str">
            <v/>
          </cell>
          <cell r="AR24" t="str">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cell>
          <cell r="AA25">
            <v>2.9885770909226821</v>
          </cell>
          <cell r="AB25" t="str">
            <v/>
          </cell>
          <cell r="AC25">
            <v>0</v>
          </cell>
          <cell r="AD25" t="str">
            <v xml:space="preserve">a </v>
          </cell>
          <cell r="AE25" t="str">
            <v/>
          </cell>
          <cell r="AF25" t="str">
            <v/>
          </cell>
          <cell r="AG25">
            <v>0</v>
          </cell>
          <cell r="AH25" t="str">
            <v>xc</v>
          </cell>
          <cell r="AI25">
            <v>0</v>
          </cell>
          <cell r="AJ25" t="str">
            <v xml:space="preserve">a </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cell>
          <cell r="AA26">
            <v>0</v>
          </cell>
          <cell r="AB26" t="str">
            <v xml:space="preserve">a </v>
          </cell>
          <cell r="AC26">
            <v>0</v>
          </cell>
          <cell r="AD26" t="str">
            <v xml:space="preserve">a </v>
          </cell>
          <cell r="AE26" t="str">
            <v/>
          </cell>
          <cell r="AF26" t="str">
            <v/>
          </cell>
          <cell r="AG26">
            <v>100</v>
          </cell>
          <cell r="AH26" t="str">
            <v/>
          </cell>
          <cell r="AI26">
            <v>0</v>
          </cell>
          <cell r="AJ26" t="str">
            <v xml:space="preserve">a </v>
          </cell>
          <cell r="AK26">
            <v>100</v>
          </cell>
          <cell r="AL26" t="str">
            <v/>
          </cell>
          <cell r="AM26">
            <v>0</v>
          </cell>
          <cell r="AN26" t="str">
            <v xml:space="preserve">a </v>
          </cell>
          <cell r="AO26" t="str">
            <v/>
          </cell>
          <cell r="AP26" t="str">
            <v/>
          </cell>
          <cell r="AQ26" t="str">
            <v/>
          </cell>
          <cell r="AR26" t="str">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cell>
          <cell r="AA27">
            <v>75.378025506743711</v>
          </cell>
          <cell r="AB27" t="str">
            <v/>
          </cell>
          <cell r="AC27">
            <v>0</v>
          </cell>
          <cell r="AD27" t="str">
            <v xml:space="preserve">n </v>
          </cell>
          <cell r="AE27" t="str">
            <v/>
          </cell>
          <cell r="AF27" t="str">
            <v/>
          </cell>
          <cell r="AG27">
            <v>86.51755381276304</v>
          </cell>
          <cell r="AH27" t="str">
            <v/>
          </cell>
          <cell r="AI27">
            <v>4.7176531645316411</v>
          </cell>
          <cell r="AJ27" t="str">
            <v/>
          </cell>
          <cell r="AK27">
            <v>91.235206977294666</v>
          </cell>
          <cell r="AL27" t="str">
            <v/>
          </cell>
          <cell r="AM27">
            <v>8.7647930227053248</v>
          </cell>
          <cell r="AN27" t="str">
            <v/>
          </cell>
          <cell r="AO27" t="str">
            <v/>
          </cell>
          <cell r="AP27" t="str">
            <v/>
          </cell>
          <cell r="AQ27" t="str">
            <v/>
          </cell>
          <cell r="AR27" t="str">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cell>
          <cell r="AA28">
            <v>0</v>
          </cell>
          <cell r="AB28" t="str">
            <v xml:space="preserve">a </v>
          </cell>
          <cell r="AC28">
            <v>0.46965234130389416</v>
          </cell>
          <cell r="AD28" t="str">
            <v/>
          </cell>
          <cell r="AE28" t="str">
            <v/>
          </cell>
          <cell r="AF28" t="str">
            <v/>
          </cell>
          <cell r="AG28">
            <v>69.547437848807718</v>
          </cell>
          <cell r="AH28" t="str">
            <v/>
          </cell>
          <cell r="AI28">
            <v>30.452562151192289</v>
          </cell>
          <cell r="AJ28" t="str">
            <v/>
          </cell>
          <cell r="AK28">
            <v>100</v>
          </cell>
          <cell r="AL28" t="str">
            <v/>
          </cell>
          <cell r="AM28">
            <v>0</v>
          </cell>
          <cell r="AN28" t="str">
            <v xml:space="preserve">a </v>
          </cell>
          <cell r="AO28" t="str">
            <v/>
          </cell>
          <cell r="AP28" t="str">
            <v/>
          </cell>
          <cell r="AQ28" t="str">
            <v/>
          </cell>
          <cell r="AR28" t="str">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58.277027027027025</v>
          </cell>
          <cell r="AH29" t="str">
            <v/>
          </cell>
          <cell r="AI29">
            <v>41.722972972972975</v>
          </cell>
          <cell r="AJ29" t="str">
            <v/>
          </cell>
          <cell r="AK29">
            <v>100</v>
          </cell>
          <cell r="AL29" t="str">
            <v/>
          </cell>
          <cell r="AM29">
            <v>0</v>
          </cell>
          <cell r="AN29" t="str">
            <v xml:space="preserve">n </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cell>
          <cell r="AA30">
            <v>0</v>
          </cell>
          <cell r="AB30" t="str">
            <v>xr</v>
          </cell>
          <cell r="AC30">
            <v>0</v>
          </cell>
          <cell r="AD30" t="str">
            <v xml:space="preserve">n </v>
          </cell>
          <cell r="AE30" t="str">
            <v/>
          </cell>
          <cell r="AF30" t="str">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cell>
          <cell r="AQ30" t="str">
            <v/>
          </cell>
          <cell r="AR30" t="str">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cell>
          <cell r="AA31">
            <v>0</v>
          </cell>
          <cell r="AB31" t="str">
            <v xml:space="preserve">a </v>
          </cell>
          <cell r="AC31">
            <v>1.7652239291266214</v>
          </cell>
          <cell r="AD31" t="str">
            <v/>
          </cell>
          <cell r="AE31" t="str">
            <v/>
          </cell>
          <cell r="AF31" t="str">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cell>
          <cell r="AA32">
            <v>0</v>
          </cell>
          <cell r="AB32" t="str">
            <v xml:space="preserve">m </v>
          </cell>
          <cell r="AC32">
            <v>0</v>
          </cell>
          <cell r="AD32" t="str">
            <v xml:space="preserve">m </v>
          </cell>
          <cell r="AE32" t="str">
            <v/>
          </cell>
          <cell r="AF32" t="str">
            <v/>
          </cell>
          <cell r="AG32">
            <v>100</v>
          </cell>
          <cell r="AH32" t="str">
            <v/>
          </cell>
          <cell r="AI32">
            <v>0</v>
          </cell>
          <cell r="AJ32" t="str">
            <v xml:space="preserve">a </v>
          </cell>
          <cell r="AK32">
            <v>100</v>
          </cell>
          <cell r="AL32" t="str">
            <v/>
          </cell>
          <cell r="AM32">
            <v>0</v>
          </cell>
          <cell r="AN32" t="str">
            <v xml:space="preserve">m </v>
          </cell>
          <cell r="AO32" t="str">
            <v/>
          </cell>
          <cell r="AP32" t="str">
            <v/>
          </cell>
          <cell r="AQ32" t="str">
            <v/>
          </cell>
          <cell r="AR32" t="str">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cell>
          <cell r="AA33">
            <v>6.476875334052516</v>
          </cell>
          <cell r="AB33" t="str">
            <v/>
          </cell>
          <cell r="AC33">
            <v>0.40220210907623527</v>
          </cell>
          <cell r="AD33" t="str">
            <v/>
          </cell>
          <cell r="AE33" t="str">
            <v/>
          </cell>
          <cell r="AF33" t="str">
            <v/>
          </cell>
          <cell r="AG33">
            <v>100</v>
          </cell>
          <cell r="AH33" t="str">
            <v/>
          </cell>
          <cell r="AI33">
            <v>0</v>
          </cell>
          <cell r="AJ33" t="str">
            <v xml:space="preserve">a </v>
          </cell>
          <cell r="AK33">
            <v>100</v>
          </cell>
          <cell r="AL33" t="str">
            <v/>
          </cell>
          <cell r="AM33">
            <v>0</v>
          </cell>
          <cell r="AN33" t="str">
            <v xml:space="preserve">a </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cell>
          <cell r="AA35">
            <v>13.250258544222303</v>
          </cell>
          <cell r="AB35" t="str">
            <v/>
          </cell>
          <cell r="AC35">
            <v>0</v>
          </cell>
          <cell r="AD35" t="str">
            <v xml:space="preserve">n </v>
          </cell>
          <cell r="AE35" t="str">
            <v/>
          </cell>
          <cell r="AF35" t="str">
            <v/>
          </cell>
          <cell r="AG35">
            <v>100</v>
          </cell>
          <cell r="AH35" t="str">
            <v/>
          </cell>
          <cell r="AI35">
            <v>0</v>
          </cell>
          <cell r="AJ35" t="str">
            <v xml:space="preserve">n </v>
          </cell>
          <cell r="AK35">
            <v>100</v>
          </cell>
          <cell r="AL35" t="str">
            <v/>
          </cell>
          <cell r="AM35">
            <v>0</v>
          </cell>
          <cell r="AN35" t="str">
            <v xml:space="preserve">n </v>
          </cell>
          <cell r="AO35" t="str">
            <v/>
          </cell>
          <cell r="AP35" t="str">
            <v/>
          </cell>
          <cell r="AQ35" t="str">
            <v/>
          </cell>
          <cell r="AR35" t="str">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cell>
          <cell r="AA36">
            <v>1.8480501232853499</v>
          </cell>
          <cell r="AB36" t="str">
            <v/>
          </cell>
          <cell r="AC36">
            <v>0</v>
          </cell>
          <cell r="AD36" t="str">
            <v xml:space="preserve">a </v>
          </cell>
          <cell r="AE36" t="str">
            <v/>
          </cell>
          <cell r="AF36" t="str">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cell>
          <cell r="AQ36" t="str">
            <v/>
          </cell>
          <cell r="AR36" t="str">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cell>
          <cell r="AA37">
            <v>0</v>
          </cell>
          <cell r="AB37" t="str">
            <v>xr</v>
          </cell>
          <cell r="AC37">
            <v>0</v>
          </cell>
          <cell r="AD37" t="str">
            <v>xr</v>
          </cell>
          <cell r="AE37" t="str">
            <v/>
          </cell>
          <cell r="AF37" t="str">
            <v/>
          </cell>
          <cell r="AG37">
            <v>54.19519025634871</v>
          </cell>
          <cell r="AH37" t="str">
            <v/>
          </cell>
          <cell r="AI37">
            <v>0.36326877701133076</v>
          </cell>
          <cell r="AJ37" t="str">
            <v/>
          </cell>
          <cell r="AK37">
            <v>54.55845903336003</v>
          </cell>
          <cell r="AL37" t="str">
            <v/>
          </cell>
          <cell r="AM37">
            <v>45.441540966639963</v>
          </cell>
          <cell r="AN37" t="str">
            <v/>
          </cell>
          <cell r="AO37" t="str">
            <v/>
          </cell>
          <cell r="AP37" t="str">
            <v/>
          </cell>
          <cell r="AQ37" t="str">
            <v/>
          </cell>
          <cell r="AR37" t="str">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cell>
          <cell r="AA38">
            <v>0</v>
          </cell>
          <cell r="AB38" t="str">
            <v xml:space="preserve">a </v>
          </cell>
          <cell r="AC38">
            <v>0</v>
          </cell>
          <cell r="AD38" t="str">
            <v xml:space="preserve">a </v>
          </cell>
          <cell r="AE38" t="str">
            <v/>
          </cell>
          <cell r="AF38" t="str">
            <v/>
          </cell>
          <cell r="AG38">
            <v>100</v>
          </cell>
          <cell r="AH38" t="str">
            <v/>
          </cell>
          <cell r="AI38">
            <v>0</v>
          </cell>
          <cell r="AJ38" t="str">
            <v xml:space="preserve">n </v>
          </cell>
          <cell r="AK38">
            <v>100</v>
          </cell>
          <cell r="AL38" t="str">
            <v/>
          </cell>
          <cell r="AM38">
            <v>0</v>
          </cell>
          <cell r="AN38" t="str">
            <v xml:space="preserve">m </v>
          </cell>
          <cell r="AO38" t="str">
            <v/>
          </cell>
          <cell r="AP38" t="str">
            <v/>
          </cell>
          <cell r="AQ38" t="str">
            <v/>
          </cell>
          <cell r="AR38" t="str">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cell>
          <cell r="AA39">
            <v>14.547266657837895</v>
          </cell>
          <cell r="AB39" t="str">
            <v/>
          </cell>
          <cell r="AC39">
            <v>0</v>
          </cell>
          <cell r="AD39" t="str">
            <v xml:space="preserve">n </v>
          </cell>
          <cell r="AE39" t="str">
            <v/>
          </cell>
          <cell r="AF39" t="str">
            <v/>
          </cell>
          <cell r="AG39">
            <v>100</v>
          </cell>
          <cell r="AH39" t="str">
            <v/>
          </cell>
          <cell r="AI39">
            <v>0</v>
          </cell>
          <cell r="AJ39" t="str">
            <v xml:space="preserve">a </v>
          </cell>
          <cell r="AK39">
            <v>100</v>
          </cell>
          <cell r="AL39" t="str">
            <v/>
          </cell>
          <cell r="AM39">
            <v>0</v>
          </cell>
          <cell r="AN39" t="str">
            <v xml:space="preserve">n </v>
          </cell>
          <cell r="AO39" t="str">
            <v/>
          </cell>
          <cell r="AP39" t="str">
            <v/>
          </cell>
          <cell r="AQ39" t="str">
            <v/>
          </cell>
          <cell r="AR39" t="str">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cell>
          <cell r="AA40">
            <v>0</v>
          </cell>
          <cell r="AB40" t="str">
            <v xml:space="preserve">a </v>
          </cell>
          <cell r="AC40">
            <v>0.20218799520364863</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10.210667722356924</v>
          </cell>
          <cell r="AT40" t="str">
            <v>x</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4.bin"/><Relationship Id="rId1" Type="http://schemas.openxmlformats.org/officeDocument/2006/relationships/hyperlink" Target="http://dx.doi.org/10.1787/9789264201118-en"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5.bin"/><Relationship Id="rId1" Type="http://schemas.openxmlformats.org/officeDocument/2006/relationships/hyperlink" Target="http://dx.doi.org/10.1787/9789264201118-en"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6.bin"/><Relationship Id="rId1" Type="http://schemas.openxmlformats.org/officeDocument/2006/relationships/hyperlink" Target="http://dx.doi.org/10.1787/9789264239555-en"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dx.doi.org/10.1787/9789264239555-en" TargetMode="External"/><Relationship Id="rId1" Type="http://schemas.openxmlformats.org/officeDocument/2006/relationships/hyperlink" Target="http://dx.doi.org/10.1787/9789264239555-en" TargetMode="External"/><Relationship Id="rId4"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9.bin"/><Relationship Id="rId1" Type="http://schemas.openxmlformats.org/officeDocument/2006/relationships/hyperlink" Target="http://dx.doi.org/10.1787/9789264239555-e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0.bin"/><Relationship Id="rId1" Type="http://schemas.openxmlformats.org/officeDocument/2006/relationships/hyperlink" Target="http://dx.doi.org/10.1787/9789264239555-en"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Z88"/>
  <sheetViews>
    <sheetView tabSelected="1" zoomScale="70" zoomScaleNormal="70" workbookViewId="0"/>
  </sheetViews>
  <sheetFormatPr baseColWidth="10" defaultColWidth="10.77734375" defaultRowHeight="14.25"/>
  <cols>
    <col min="1" max="1" width="3.109375" style="229" customWidth="1"/>
    <col min="2" max="2" width="10.77734375" style="229" customWidth="1"/>
    <col min="3" max="6" width="4.77734375" style="229" customWidth="1"/>
    <col min="7" max="8" width="2.109375" style="229" customWidth="1"/>
    <col min="9" max="9" width="7.44140625" style="229" customWidth="1"/>
    <col min="10" max="12" width="4.5546875" style="229" customWidth="1"/>
    <col min="13" max="13" width="4.77734375" style="229" customWidth="1"/>
    <col min="14" max="14" width="6.109375" style="229" customWidth="1"/>
    <col min="15" max="15" width="5.21875" style="229" customWidth="1"/>
    <col min="16" max="16" width="8.44140625" style="229" customWidth="1"/>
    <col min="17" max="17" width="9.5546875" style="229" customWidth="1"/>
    <col min="18" max="19" width="4.77734375" style="229" customWidth="1"/>
    <col min="20" max="16384" width="10.77734375" style="229"/>
  </cols>
  <sheetData>
    <row r="1" spans="1:26" ht="15.75">
      <c r="A1" s="1505" t="s">
        <v>331</v>
      </c>
      <c r="B1" s="1161"/>
      <c r="C1" s="1161"/>
      <c r="D1" s="1161"/>
      <c r="E1" s="1161"/>
      <c r="F1" s="1506"/>
      <c r="G1" s="1161"/>
      <c r="H1" s="1161"/>
      <c r="I1" s="1161"/>
      <c r="J1" s="1161"/>
      <c r="K1" s="1161"/>
      <c r="L1" s="1161"/>
    </row>
    <row r="2" spans="1:26" ht="15.75">
      <c r="A2" s="262"/>
    </row>
    <row r="3" spans="1:26" ht="15.75">
      <c r="A3" s="230"/>
      <c r="B3" s="263" t="s">
        <v>719</v>
      </c>
      <c r="C3" s="1160"/>
      <c r="D3" s="1160"/>
      <c r="E3" s="1161"/>
      <c r="F3" s="1162"/>
      <c r="G3" s="1162"/>
      <c r="H3" s="1162"/>
      <c r="I3" s="1162"/>
      <c r="J3" s="1162"/>
      <c r="K3" s="1160"/>
      <c r="L3" s="1163"/>
      <c r="M3" s="1163"/>
      <c r="N3" s="264"/>
      <c r="O3" s="264"/>
      <c r="P3" s="255"/>
      <c r="Q3" s="255"/>
      <c r="R3" s="255"/>
      <c r="S3" s="255"/>
      <c r="T3"/>
      <c r="U3"/>
      <c r="V3"/>
      <c r="W3"/>
      <c r="X3"/>
      <c r="Y3"/>
      <c r="Z3"/>
    </row>
    <row r="4" spans="1:26" ht="25.15" customHeight="1">
      <c r="A4" s="230"/>
      <c r="B4" s="1494" t="s">
        <v>332</v>
      </c>
      <c r="C4" s="1495"/>
      <c r="D4" s="1495"/>
      <c r="E4" s="1495"/>
      <c r="F4" s="1496"/>
      <c r="G4" s="266"/>
      <c r="H4" s="266"/>
      <c r="I4" s="1160"/>
      <c r="J4" s="1161"/>
      <c r="K4" s="1161"/>
      <c r="L4" s="1161"/>
      <c r="M4" s="2060" t="s">
        <v>333</v>
      </c>
      <c r="N4" s="2060"/>
      <c r="O4" s="2060"/>
      <c r="P4" s="2060"/>
      <c r="Q4" s="2061" t="s">
        <v>334</v>
      </c>
      <c r="R4" s="2061"/>
      <c r="S4" s="2062"/>
      <c r="T4"/>
      <c r="U4"/>
      <c r="V4"/>
      <c r="W4"/>
      <c r="X4"/>
      <c r="Y4"/>
      <c r="Z4"/>
    </row>
    <row r="5" spans="1:26" ht="15">
      <c r="A5" s="230"/>
      <c r="B5" s="1966" t="s">
        <v>5</v>
      </c>
      <c r="C5" s="1497" t="s">
        <v>335</v>
      </c>
      <c r="D5" s="1497">
        <v>2010</v>
      </c>
      <c r="E5" s="1497">
        <v>2012</v>
      </c>
      <c r="F5" s="1497">
        <v>2014</v>
      </c>
      <c r="G5" s="1201"/>
      <c r="H5" s="1529"/>
      <c r="I5" s="1967"/>
      <c r="J5" s="267" t="s">
        <v>335</v>
      </c>
      <c r="K5" s="267">
        <v>2010</v>
      </c>
      <c r="L5" s="267">
        <v>2014</v>
      </c>
      <c r="M5" s="1968"/>
      <c r="N5" s="268" t="s">
        <v>336</v>
      </c>
      <c r="O5" s="268" t="s">
        <v>337</v>
      </c>
      <c r="P5" s="1968"/>
      <c r="Q5" s="1969"/>
      <c r="R5" s="1969">
        <v>2010</v>
      </c>
      <c r="S5" s="1969">
        <v>2014</v>
      </c>
      <c r="T5"/>
      <c r="U5"/>
      <c r="V5"/>
      <c r="W5"/>
      <c r="X5"/>
      <c r="Y5"/>
      <c r="Z5"/>
    </row>
    <row r="6" spans="1:26" ht="15">
      <c r="A6" s="230"/>
      <c r="B6" s="1970"/>
      <c r="C6" s="1970"/>
      <c r="D6" s="1970"/>
      <c r="E6" s="1970"/>
      <c r="F6" s="1970"/>
      <c r="G6" s="1971"/>
      <c r="H6" s="1529"/>
      <c r="I6" s="1970"/>
      <c r="J6" s="1970"/>
      <c r="K6" s="1970"/>
      <c r="L6" s="1970"/>
      <c r="M6" s="1968"/>
      <c r="N6" s="1972"/>
      <c r="O6" s="1972"/>
      <c r="P6" s="1968"/>
      <c r="Q6" s="1973"/>
      <c r="R6" s="1973"/>
      <c r="S6" s="1973"/>
      <c r="T6"/>
      <c r="U6"/>
      <c r="V6"/>
      <c r="W6"/>
      <c r="X6"/>
      <c r="Y6"/>
      <c r="Z6"/>
    </row>
    <row r="7" spans="1:26" ht="15">
      <c r="A7" s="230"/>
      <c r="B7" s="1974" t="s">
        <v>88</v>
      </c>
      <c r="C7" s="270">
        <v>37.057453000000002</v>
      </c>
      <c r="D7" s="270">
        <v>41.222875000000002</v>
      </c>
      <c r="E7" s="270">
        <v>42.095224000000002</v>
      </c>
      <c r="F7" s="270">
        <v>42.980026000000002</v>
      </c>
      <c r="G7" s="1975"/>
      <c r="H7" s="1976"/>
      <c r="I7" s="1974" t="s">
        <v>13</v>
      </c>
      <c r="J7" s="271">
        <v>175.786441</v>
      </c>
      <c r="K7" s="271">
        <v>198.61420799999999</v>
      </c>
      <c r="L7" s="271">
        <v>206.077898</v>
      </c>
      <c r="M7" s="1968"/>
      <c r="N7" s="1977">
        <v>7.4636900000000139</v>
      </c>
      <c r="O7" s="1977">
        <v>3.7578832225336138</v>
      </c>
      <c r="P7" s="1968"/>
      <c r="Q7" s="1973" t="s">
        <v>35</v>
      </c>
      <c r="R7" s="1978">
        <v>94.414000000000001</v>
      </c>
      <c r="S7" s="1978">
        <v>95.152000000000001</v>
      </c>
      <c r="T7"/>
      <c r="U7"/>
      <c r="V7"/>
      <c r="W7"/>
      <c r="X7"/>
      <c r="Y7"/>
      <c r="Z7"/>
    </row>
    <row r="8" spans="1:26" ht="15">
      <c r="A8" s="230"/>
      <c r="B8" s="1974" t="s">
        <v>246</v>
      </c>
      <c r="C8" s="270">
        <v>8.3395119999999991</v>
      </c>
      <c r="D8" s="270">
        <v>9.9182450000000006</v>
      </c>
      <c r="E8" s="270">
        <v>10.238761999999999</v>
      </c>
      <c r="F8" s="270">
        <v>10.561887</v>
      </c>
      <c r="G8" s="1975"/>
      <c r="H8" s="1976"/>
      <c r="I8" s="1974" t="s">
        <v>20</v>
      </c>
      <c r="J8" s="271">
        <v>102.80859</v>
      </c>
      <c r="K8" s="271">
        <v>118.617542</v>
      </c>
      <c r="L8" s="271">
        <v>125.38583300000001</v>
      </c>
      <c r="M8" s="1968"/>
      <c r="N8" s="1977">
        <v>6.7682910000000049</v>
      </c>
      <c r="O8" s="1977">
        <v>5.7059781258997972</v>
      </c>
      <c r="P8" s="1968"/>
      <c r="Q8" s="1973" t="s">
        <v>88</v>
      </c>
      <c r="R8" s="1978">
        <v>90.965999999999994</v>
      </c>
      <c r="S8" s="1978">
        <v>91.603999999999999</v>
      </c>
      <c r="T8"/>
      <c r="U8"/>
      <c r="V8"/>
      <c r="W8"/>
      <c r="X8"/>
      <c r="Y8"/>
      <c r="Z8"/>
    </row>
    <row r="9" spans="1:26" ht="15">
      <c r="A9" s="230"/>
      <c r="B9" s="1974" t="s">
        <v>13</v>
      </c>
      <c r="C9" s="270">
        <v>175.786441</v>
      </c>
      <c r="D9" s="270">
        <v>198.61420799999999</v>
      </c>
      <c r="E9" s="270">
        <v>202.40158400000001</v>
      </c>
      <c r="F9" s="270">
        <v>206.077898</v>
      </c>
      <c r="G9" s="1975"/>
      <c r="H9" s="1976"/>
      <c r="I9" s="1974" t="s">
        <v>30</v>
      </c>
      <c r="J9" s="271">
        <v>40.402999999999999</v>
      </c>
      <c r="K9" s="271">
        <v>45.918101</v>
      </c>
      <c r="L9" s="271">
        <v>47.791392999999999</v>
      </c>
      <c r="M9" s="1968"/>
      <c r="N9" s="1977">
        <v>1.8732919999999993</v>
      </c>
      <c r="O9" s="1977">
        <v>4.079637352598704</v>
      </c>
      <c r="P9" s="1968"/>
      <c r="Q9" s="1973" t="s">
        <v>29</v>
      </c>
      <c r="R9" s="1978">
        <v>88.585999999999999</v>
      </c>
      <c r="S9" s="1978">
        <v>89.355999999999995</v>
      </c>
      <c r="T9"/>
      <c r="U9"/>
      <c r="V9"/>
      <c r="W9"/>
      <c r="X9"/>
      <c r="Y9"/>
      <c r="Z9"/>
    </row>
    <row r="10" spans="1:26" ht="15">
      <c r="A10" s="230"/>
      <c r="B10" s="1974" t="s">
        <v>29</v>
      </c>
      <c r="C10" s="270">
        <v>15.170387</v>
      </c>
      <c r="D10" s="270">
        <v>17.015048</v>
      </c>
      <c r="E10" s="270">
        <v>17.388437</v>
      </c>
      <c r="F10" s="270">
        <v>17.762647000000001</v>
      </c>
      <c r="G10" s="1975"/>
      <c r="H10" s="1976"/>
      <c r="I10" s="1974" t="s">
        <v>268</v>
      </c>
      <c r="J10" s="271">
        <v>40.263216</v>
      </c>
      <c r="K10" s="271">
        <v>46.576897000000002</v>
      </c>
      <c r="L10" s="271">
        <v>46.404601999999997</v>
      </c>
      <c r="M10" s="1968"/>
      <c r="N10" s="1977">
        <v>-0.17229500000000542</v>
      </c>
      <c r="O10" s="1977">
        <v>-0.36991515342897446</v>
      </c>
      <c r="P10" s="1968"/>
      <c r="Q10" s="1973" t="s">
        <v>22</v>
      </c>
      <c r="R10" s="1978">
        <v>88.769000000000005</v>
      </c>
      <c r="S10" s="1978">
        <v>88.941000000000003</v>
      </c>
      <c r="T10"/>
      <c r="U10"/>
      <c r="V10"/>
      <c r="W10"/>
      <c r="X10"/>
      <c r="Y10"/>
      <c r="Z10"/>
    </row>
    <row r="11" spans="1:26" ht="15">
      <c r="A11" s="230"/>
      <c r="B11" s="1974" t="s">
        <v>30</v>
      </c>
      <c r="C11" s="270">
        <v>40.402999999999999</v>
      </c>
      <c r="D11" s="270">
        <v>45.918101</v>
      </c>
      <c r="E11" s="270">
        <v>46.881017999999997</v>
      </c>
      <c r="F11" s="270">
        <v>47.791392999999999</v>
      </c>
      <c r="G11" s="1975"/>
      <c r="H11" s="1976"/>
      <c r="I11" s="1974" t="s">
        <v>88</v>
      </c>
      <c r="J11" s="271">
        <v>37.057453000000002</v>
      </c>
      <c r="K11" s="271">
        <v>41.222875000000002</v>
      </c>
      <c r="L11" s="271">
        <v>42.980026000000002</v>
      </c>
      <c r="M11" s="1968"/>
      <c r="N11" s="1977">
        <v>1.7571510000000004</v>
      </c>
      <c r="O11" s="1977">
        <v>4.2625629580663658</v>
      </c>
      <c r="P11" s="1968"/>
      <c r="Q11" s="1973" t="s">
        <v>13</v>
      </c>
      <c r="R11" s="1978">
        <v>84.334999999999994</v>
      </c>
      <c r="S11" s="1978">
        <v>85.433000000000007</v>
      </c>
      <c r="T11"/>
      <c r="U11"/>
      <c r="V11"/>
      <c r="W11"/>
      <c r="X11"/>
      <c r="Y11"/>
      <c r="Z11"/>
    </row>
    <row r="12" spans="1:26" ht="15">
      <c r="A12" s="230"/>
      <c r="B12" s="1974" t="s">
        <v>14</v>
      </c>
      <c r="C12" s="270">
        <v>3.9249999999999998</v>
      </c>
      <c r="D12" s="270">
        <v>4.5452729999999999</v>
      </c>
      <c r="E12" s="270">
        <v>4.6541480000000002</v>
      </c>
      <c r="F12" s="270">
        <v>4.757606</v>
      </c>
      <c r="G12" s="1975"/>
      <c r="H12" s="1976"/>
      <c r="I12" s="1974" t="s">
        <v>199</v>
      </c>
      <c r="J12" s="271">
        <v>25.914874999999999</v>
      </c>
      <c r="K12" s="271">
        <v>29.373643999999999</v>
      </c>
      <c r="L12" s="271">
        <v>30.973147999999998</v>
      </c>
      <c r="M12" s="1968"/>
      <c r="N12" s="1977">
        <v>1.5995039999999996</v>
      </c>
      <c r="O12" s="1977">
        <v>5.4453713676110453</v>
      </c>
      <c r="P12" s="1968"/>
      <c r="Q12" s="1973" t="s">
        <v>268</v>
      </c>
      <c r="R12" s="1978">
        <v>78.441999999999993</v>
      </c>
      <c r="S12" s="1978">
        <v>79.355000000000004</v>
      </c>
      <c r="T12"/>
      <c r="U12"/>
      <c r="V12"/>
      <c r="W12"/>
      <c r="X12"/>
      <c r="Y12"/>
      <c r="Z12"/>
    </row>
    <row r="13" spans="1:26" ht="15">
      <c r="A13" s="230"/>
      <c r="B13" s="1974" t="s">
        <v>15</v>
      </c>
      <c r="C13" s="270">
        <v>11.116787</v>
      </c>
      <c r="D13" s="270">
        <v>11.308133</v>
      </c>
      <c r="E13" s="270">
        <v>11.342631000000001</v>
      </c>
      <c r="F13" s="270">
        <v>11.379111</v>
      </c>
      <c r="G13" s="1975"/>
      <c r="H13" s="1976"/>
      <c r="I13" s="1974" t="s">
        <v>338</v>
      </c>
      <c r="J13" s="271">
        <v>24.481477000000002</v>
      </c>
      <c r="K13" s="271">
        <v>28.995744999999999</v>
      </c>
      <c r="L13" s="271">
        <v>30.693826999999999</v>
      </c>
      <c r="M13" s="1968"/>
      <c r="N13" s="1977">
        <v>1.6980819999999994</v>
      </c>
      <c r="O13" s="1977">
        <v>5.8563144351007344</v>
      </c>
      <c r="P13" s="1968"/>
      <c r="Q13" s="1973" t="s">
        <v>20</v>
      </c>
      <c r="R13" s="1978">
        <v>77.825000000000003</v>
      </c>
      <c r="S13" s="1978">
        <v>78.971000000000004</v>
      </c>
      <c r="T13"/>
      <c r="U13"/>
      <c r="V13"/>
      <c r="W13"/>
      <c r="X13"/>
      <c r="Y13"/>
      <c r="Z13"/>
    </row>
    <row r="14" spans="1:26" ht="15">
      <c r="A14" s="230"/>
      <c r="B14" s="1974" t="s">
        <v>17</v>
      </c>
      <c r="C14" s="270">
        <v>12.628596</v>
      </c>
      <c r="D14" s="270">
        <v>14.934692</v>
      </c>
      <c r="E14" s="270">
        <v>15.419492999999999</v>
      </c>
      <c r="F14" s="270">
        <v>15.902915999999999</v>
      </c>
      <c r="G14" s="1979"/>
      <c r="H14" s="1976"/>
      <c r="I14" s="1980" t="s">
        <v>29</v>
      </c>
      <c r="J14" s="271">
        <v>15.170387</v>
      </c>
      <c r="K14" s="271">
        <v>17.015048</v>
      </c>
      <c r="L14" s="271">
        <v>17.762647000000001</v>
      </c>
      <c r="M14" s="1968"/>
      <c r="N14" s="1977">
        <v>0.74759900000000101</v>
      </c>
      <c r="O14" s="1977">
        <v>4.3937519306439867</v>
      </c>
      <c r="P14" s="1968"/>
      <c r="Q14" s="1973" t="s">
        <v>199</v>
      </c>
      <c r="R14" s="1978">
        <v>76.915000000000006</v>
      </c>
      <c r="S14" s="1978">
        <v>78.284999999999997</v>
      </c>
      <c r="T14"/>
      <c r="U14"/>
      <c r="V14"/>
      <c r="W14"/>
      <c r="X14"/>
      <c r="Y14"/>
      <c r="Z14"/>
    </row>
    <row r="15" spans="1:26" ht="15">
      <c r="A15" s="230"/>
      <c r="B15" s="1974" t="s">
        <v>31</v>
      </c>
      <c r="C15" s="270">
        <v>5.8118359999999996</v>
      </c>
      <c r="D15" s="270">
        <v>6.0383060000000004</v>
      </c>
      <c r="E15" s="270">
        <v>6.0722329999999998</v>
      </c>
      <c r="F15" s="270">
        <v>6.1077060000000003</v>
      </c>
      <c r="G15" s="1975"/>
      <c r="H15" s="1976"/>
      <c r="I15" s="1974" t="s">
        <v>18</v>
      </c>
      <c r="J15" s="271">
        <v>11.68866</v>
      </c>
      <c r="K15" s="271">
        <v>14.732260999999999</v>
      </c>
      <c r="L15" s="271">
        <v>16.015494</v>
      </c>
      <c r="M15" s="1968"/>
      <c r="N15" s="1977">
        <v>1.283233000000001</v>
      </c>
      <c r="O15" s="1977">
        <v>8.7103602087961995</v>
      </c>
      <c r="P15" s="1968"/>
      <c r="Q15" s="1973" t="s">
        <v>284</v>
      </c>
      <c r="R15" s="1978">
        <v>73.751999999999995</v>
      </c>
      <c r="S15" s="1978">
        <v>78.061000000000007</v>
      </c>
      <c r="T15"/>
      <c r="U15"/>
      <c r="V15"/>
      <c r="W15"/>
      <c r="X15"/>
      <c r="Y15"/>
      <c r="Z15"/>
    </row>
    <row r="16" spans="1:26" ht="15">
      <c r="A16" s="230"/>
      <c r="B16" s="1974" t="s">
        <v>268</v>
      </c>
      <c r="C16" s="270">
        <v>40.263216</v>
      </c>
      <c r="D16" s="270">
        <v>46.576897000000002</v>
      </c>
      <c r="E16" s="270">
        <v>46.773054999999999</v>
      </c>
      <c r="F16" s="270">
        <v>46.404601999999997</v>
      </c>
      <c r="G16" s="1975"/>
      <c r="H16" s="1976"/>
      <c r="I16" s="1974" t="s">
        <v>17</v>
      </c>
      <c r="J16" s="271">
        <v>12.628596</v>
      </c>
      <c r="K16" s="271">
        <v>14.934692</v>
      </c>
      <c r="L16" s="271">
        <v>15.902915999999999</v>
      </c>
      <c r="M16" s="1968"/>
      <c r="N16" s="1977">
        <v>0.96822399999999931</v>
      </c>
      <c r="O16" s="1977">
        <v>6.4830530150872843</v>
      </c>
      <c r="P16" s="1968"/>
      <c r="Q16" s="1973" t="s">
        <v>15</v>
      </c>
      <c r="R16" s="1978">
        <v>76.596999999999994</v>
      </c>
      <c r="S16" s="1978">
        <v>76.97</v>
      </c>
      <c r="T16"/>
      <c r="U16"/>
      <c r="V16"/>
      <c r="W16"/>
      <c r="X16"/>
      <c r="Y16"/>
      <c r="Z16"/>
    </row>
    <row r="17" spans="1:26" ht="15">
      <c r="A17" s="230"/>
      <c r="B17" s="1974" t="s">
        <v>18</v>
      </c>
      <c r="C17" s="270">
        <v>11.68866</v>
      </c>
      <c r="D17" s="270">
        <v>14.732260999999999</v>
      </c>
      <c r="E17" s="270">
        <v>15.368759000000001</v>
      </c>
      <c r="F17" s="270">
        <v>16.015494</v>
      </c>
      <c r="G17" s="1975"/>
      <c r="H17" s="1976"/>
      <c r="I17" s="1974" t="s">
        <v>15</v>
      </c>
      <c r="J17" s="271">
        <v>11.116787</v>
      </c>
      <c r="K17" s="271">
        <v>11.308133</v>
      </c>
      <c r="L17" s="271">
        <v>11.379111</v>
      </c>
      <c r="M17" s="1968"/>
      <c r="N17" s="1977">
        <v>7.0978000000000208E-2</v>
      </c>
      <c r="O17" s="1977">
        <v>0.62767213650564779</v>
      </c>
      <c r="P17" s="1968"/>
      <c r="Q17" s="1973" t="s">
        <v>30</v>
      </c>
      <c r="R17" s="1978">
        <v>75.036000000000001</v>
      </c>
      <c r="S17" s="1978">
        <v>76.161000000000001</v>
      </c>
      <c r="T17"/>
      <c r="U17"/>
      <c r="V17"/>
      <c r="W17"/>
      <c r="X17"/>
      <c r="Y17"/>
      <c r="Z17"/>
    </row>
    <row r="18" spans="1:26" ht="15">
      <c r="A18" s="230"/>
      <c r="B18" s="1974" t="s">
        <v>19</v>
      </c>
      <c r="C18" s="270">
        <v>6.24308</v>
      </c>
      <c r="D18" s="270">
        <v>7.5038749999999999</v>
      </c>
      <c r="E18" s="270">
        <v>7.7361310000000003</v>
      </c>
      <c r="F18" s="270">
        <v>7.9616800000000003</v>
      </c>
      <c r="G18" s="1975"/>
      <c r="H18" s="1976"/>
      <c r="I18" s="1974" t="s">
        <v>246</v>
      </c>
      <c r="J18" s="271">
        <v>8.3395119999999991</v>
      </c>
      <c r="K18" s="271">
        <v>9.9182450000000006</v>
      </c>
      <c r="L18" s="271">
        <v>10.561887</v>
      </c>
      <c r="M18" s="1968"/>
      <c r="N18" s="1977">
        <v>0.64364199999999983</v>
      </c>
      <c r="O18" s="1977">
        <v>6.4894747004132265</v>
      </c>
      <c r="P18" s="1968"/>
      <c r="Q18" s="1973" t="s">
        <v>14</v>
      </c>
      <c r="R18" s="1978">
        <v>71.733999999999995</v>
      </c>
      <c r="S18" s="1978">
        <v>75.915000000000006</v>
      </c>
      <c r="T18"/>
      <c r="U18"/>
      <c r="V18"/>
      <c r="W18"/>
      <c r="X18"/>
      <c r="Y18"/>
      <c r="Z18"/>
    </row>
    <row r="19" spans="1:26" ht="15">
      <c r="A19" s="230"/>
      <c r="B19" s="1974" t="s">
        <v>20</v>
      </c>
      <c r="C19" s="270">
        <v>102.80859</v>
      </c>
      <c r="D19" s="270">
        <v>118.617542</v>
      </c>
      <c r="E19" s="270">
        <v>122.07096300000001</v>
      </c>
      <c r="F19" s="270">
        <v>125.38583300000001</v>
      </c>
      <c r="G19" s="1975"/>
      <c r="H19" s="1976"/>
      <c r="I19" s="1974" t="s">
        <v>284</v>
      </c>
      <c r="J19" s="271">
        <v>8.5626230000000003</v>
      </c>
      <c r="K19" s="271">
        <v>9.897983</v>
      </c>
      <c r="L19" s="271">
        <v>10.405943000000001</v>
      </c>
      <c r="M19" s="1968"/>
      <c r="N19" s="1977">
        <v>0.50796000000000063</v>
      </c>
      <c r="O19" s="1977">
        <v>5.1319546618740466</v>
      </c>
      <c r="P19" s="1968"/>
      <c r="Q19" s="1973" t="s">
        <v>246</v>
      </c>
      <c r="R19" s="1978">
        <v>66.426000000000002</v>
      </c>
      <c r="S19" s="1978">
        <v>68.106999999999999</v>
      </c>
      <c r="T19"/>
      <c r="U19"/>
      <c r="V19"/>
      <c r="W19"/>
      <c r="X19"/>
      <c r="Y19"/>
      <c r="Z19"/>
    </row>
    <row r="20" spans="1:26" ht="15">
      <c r="A20" s="230"/>
      <c r="B20" s="1974" t="s">
        <v>21</v>
      </c>
      <c r="C20" s="270">
        <v>5.0267920000000004</v>
      </c>
      <c r="D20" s="270">
        <v>5.7377219999999998</v>
      </c>
      <c r="E20" s="270">
        <v>5.8770340000000001</v>
      </c>
      <c r="F20" s="270">
        <v>6.0139129999999996</v>
      </c>
      <c r="G20" s="1975"/>
      <c r="H20" s="1976"/>
      <c r="I20" s="1974" t="s">
        <v>80</v>
      </c>
      <c r="J20" s="433">
        <v>10.33</v>
      </c>
      <c r="K20" s="433">
        <v>10.57</v>
      </c>
      <c r="L20" s="433">
        <v>10.37</v>
      </c>
      <c r="M20" s="1968"/>
      <c r="N20" s="1977">
        <v>-0.17570700000000095</v>
      </c>
      <c r="O20" s="1977">
        <v>-1.6618304943677913</v>
      </c>
      <c r="P20" s="1968"/>
      <c r="Q20" s="1973" t="s">
        <v>77</v>
      </c>
      <c r="R20" s="1978">
        <v>65.114999999999995</v>
      </c>
      <c r="S20" s="1978">
        <v>66.292000000000002</v>
      </c>
      <c r="T20"/>
      <c r="U20"/>
      <c r="V20"/>
      <c r="W20"/>
      <c r="X20"/>
      <c r="Y20"/>
      <c r="Z20"/>
    </row>
    <row r="21" spans="1:26" ht="15">
      <c r="A21" s="230"/>
      <c r="B21" s="1974" t="s">
        <v>77</v>
      </c>
      <c r="C21" s="270">
        <v>3.0287510000000002</v>
      </c>
      <c r="D21" s="270">
        <v>3.6205059999999998</v>
      </c>
      <c r="E21" s="270">
        <v>3.7437610000000001</v>
      </c>
      <c r="F21" s="270">
        <v>3.8675350000000002</v>
      </c>
      <c r="G21" s="1979"/>
      <c r="H21" s="1976"/>
      <c r="I21" s="1974" t="s">
        <v>19</v>
      </c>
      <c r="J21" s="271">
        <v>6.24308</v>
      </c>
      <c r="K21" s="271">
        <v>7.5038749999999999</v>
      </c>
      <c r="L21" s="271">
        <v>7.9616800000000003</v>
      </c>
      <c r="M21" s="1968"/>
      <c r="N21" s="1977">
        <v>0.45780500000000046</v>
      </c>
      <c r="O21" s="1977">
        <v>6.1009145274941341</v>
      </c>
      <c r="P21" s="1968"/>
      <c r="Q21" s="1973" t="s">
        <v>31</v>
      </c>
      <c r="R21" s="1978">
        <v>64.286000000000001</v>
      </c>
      <c r="S21" s="1978">
        <v>66.254999999999995</v>
      </c>
      <c r="T21"/>
      <c r="U21"/>
      <c r="V21"/>
      <c r="W21"/>
      <c r="X21"/>
      <c r="Y21"/>
      <c r="Z21"/>
    </row>
    <row r="22" spans="1:26" ht="15">
      <c r="A22" s="230"/>
      <c r="B22" s="1974" t="s">
        <v>78</v>
      </c>
      <c r="C22" s="270">
        <v>5.3027030000000002</v>
      </c>
      <c r="D22" s="270">
        <v>6.2098769999999996</v>
      </c>
      <c r="E22" s="270">
        <v>6.379162</v>
      </c>
      <c r="F22" s="270">
        <v>6.5525180000000001</v>
      </c>
      <c r="G22" s="1975"/>
      <c r="H22" s="1976"/>
      <c r="I22" s="1974" t="s">
        <v>78</v>
      </c>
      <c r="J22" s="271">
        <v>5.3027030000000002</v>
      </c>
      <c r="K22" s="271">
        <v>6.2098769999999996</v>
      </c>
      <c r="L22" s="271">
        <v>6.5525180000000001</v>
      </c>
      <c r="M22" s="1968"/>
      <c r="N22" s="1977">
        <v>0.34264100000000042</v>
      </c>
      <c r="O22" s="1977">
        <v>5.5176777253398166</v>
      </c>
      <c r="P22" s="1968"/>
      <c r="Q22" s="1973" t="s">
        <v>17</v>
      </c>
      <c r="R22" s="1978">
        <v>62.69</v>
      </c>
      <c r="S22" s="1978">
        <v>63.515999999999998</v>
      </c>
      <c r="T22"/>
      <c r="U22"/>
      <c r="V22"/>
      <c r="W22"/>
      <c r="X22"/>
      <c r="Y22"/>
      <c r="Z22"/>
    </row>
    <row r="23" spans="1:26" ht="15">
      <c r="A23" s="230"/>
      <c r="B23" s="1974" t="s">
        <v>199</v>
      </c>
      <c r="C23" s="270">
        <v>25.914874999999999</v>
      </c>
      <c r="D23" s="270">
        <v>29.373643999999999</v>
      </c>
      <c r="E23" s="270">
        <v>30.158767999999998</v>
      </c>
      <c r="F23" s="270">
        <v>30.973147999999998</v>
      </c>
      <c r="G23" s="1975"/>
      <c r="H23" s="1976"/>
      <c r="I23" s="1974" t="s">
        <v>31</v>
      </c>
      <c r="J23" s="271">
        <v>5.8118359999999996</v>
      </c>
      <c r="K23" s="271">
        <v>6.0383060000000004</v>
      </c>
      <c r="L23" s="271">
        <v>6.1077060000000003</v>
      </c>
      <c r="M23" s="1968"/>
      <c r="N23" s="1977">
        <v>6.9399999999999906E-2</v>
      </c>
      <c r="O23" s="1977">
        <v>1.1493289674289429</v>
      </c>
      <c r="P23" s="1968"/>
      <c r="Q23" s="1973" t="s">
        <v>80</v>
      </c>
      <c r="R23" s="1978">
        <v>60.567</v>
      </c>
      <c r="S23" s="1978">
        <v>62.908000000000001</v>
      </c>
      <c r="T23"/>
      <c r="U23"/>
      <c r="V23"/>
      <c r="W23"/>
      <c r="X23"/>
      <c r="Y23"/>
      <c r="Z23"/>
    </row>
    <row r="24" spans="1:26" ht="15">
      <c r="A24" s="230"/>
      <c r="B24" s="1974" t="s">
        <v>80</v>
      </c>
      <c r="C24" s="434">
        <v>10.33</v>
      </c>
      <c r="D24" s="434">
        <v>10.57</v>
      </c>
      <c r="E24" s="434">
        <v>10.49</v>
      </c>
      <c r="F24" s="434">
        <v>10.37</v>
      </c>
      <c r="G24" s="1975"/>
      <c r="H24" s="1976"/>
      <c r="I24" s="1974" t="s">
        <v>21</v>
      </c>
      <c r="J24" s="271">
        <v>5.0267920000000004</v>
      </c>
      <c r="K24" s="271">
        <v>5.7377219999999998</v>
      </c>
      <c r="L24" s="271">
        <v>6.0139129999999996</v>
      </c>
      <c r="M24" s="1968"/>
      <c r="N24" s="1977">
        <v>0.27619099999999985</v>
      </c>
      <c r="O24" s="1977">
        <v>4.8136002406529954</v>
      </c>
      <c r="P24" s="1968"/>
      <c r="Q24" s="1973" t="s">
        <v>78</v>
      </c>
      <c r="R24" s="1978">
        <v>58.487000000000002</v>
      </c>
      <c r="S24" s="1978">
        <v>59.415999999999997</v>
      </c>
      <c r="T24"/>
      <c r="U24"/>
      <c r="V24"/>
      <c r="W24"/>
      <c r="X24"/>
      <c r="Y24"/>
      <c r="Z24"/>
    </row>
    <row r="25" spans="1:26" ht="15">
      <c r="A25" s="230"/>
      <c r="B25" s="1974" t="s">
        <v>284</v>
      </c>
      <c r="C25" s="270">
        <v>8.5626230000000003</v>
      </c>
      <c r="D25" s="270">
        <v>9.897983</v>
      </c>
      <c r="E25" s="270">
        <v>10.155036000000001</v>
      </c>
      <c r="F25" s="270">
        <v>10.405943000000001</v>
      </c>
      <c r="G25" s="1975"/>
      <c r="H25" s="1976"/>
      <c r="I25" s="1974" t="s">
        <v>14</v>
      </c>
      <c r="J25" s="271">
        <v>3.9249999999999998</v>
      </c>
      <c r="K25" s="271">
        <v>4.5452729999999999</v>
      </c>
      <c r="L25" s="271">
        <v>4.757606</v>
      </c>
      <c r="M25" s="1968"/>
      <c r="N25" s="1977">
        <v>0.2123330000000001</v>
      </c>
      <c r="O25" s="1977">
        <v>4.6715125802124566</v>
      </c>
      <c r="P25" s="1968"/>
      <c r="Q25" s="1973" t="s">
        <v>21</v>
      </c>
      <c r="R25" s="1978">
        <v>57.255000000000003</v>
      </c>
      <c r="S25" s="1978">
        <v>58.459000000000003</v>
      </c>
      <c r="T25"/>
      <c r="U25"/>
      <c r="V25"/>
      <c r="W25"/>
      <c r="X25"/>
      <c r="Y25"/>
      <c r="Z25"/>
    </row>
    <row r="26" spans="1:26" ht="15">
      <c r="A26" s="230"/>
      <c r="B26" s="1974" t="s">
        <v>35</v>
      </c>
      <c r="C26" s="270">
        <v>3.3212419999999998</v>
      </c>
      <c r="D26" s="270">
        <v>3.3744139999999998</v>
      </c>
      <c r="E26" s="270">
        <v>3.3967529999999999</v>
      </c>
      <c r="F26" s="270">
        <v>3.4195160000000002</v>
      </c>
      <c r="G26" s="1975"/>
      <c r="H26" s="1976"/>
      <c r="I26" s="1974" t="s">
        <v>77</v>
      </c>
      <c r="J26" s="271">
        <v>3.0287510000000002</v>
      </c>
      <c r="K26" s="271">
        <v>3.6205059999999998</v>
      </c>
      <c r="L26" s="271">
        <v>3.8675350000000002</v>
      </c>
      <c r="M26" s="1968"/>
      <c r="N26" s="1977">
        <v>0.24702900000000039</v>
      </c>
      <c r="O26" s="1977">
        <v>6.8230518054658766</v>
      </c>
      <c r="P26" s="1968"/>
      <c r="Q26" s="1973" t="s">
        <v>19</v>
      </c>
      <c r="R26" s="1978">
        <v>51.695999999999998</v>
      </c>
      <c r="S26" s="1978">
        <v>54.137</v>
      </c>
      <c r="T26"/>
      <c r="U26"/>
      <c r="V26"/>
      <c r="W26"/>
      <c r="X26"/>
      <c r="Y26"/>
      <c r="Z26"/>
    </row>
    <row r="27" spans="1:26" ht="15">
      <c r="A27" s="230"/>
      <c r="B27" s="1974" t="s">
        <v>338</v>
      </c>
      <c r="C27" s="270">
        <v>24.481477000000002</v>
      </c>
      <c r="D27" s="270">
        <v>28.995744999999999</v>
      </c>
      <c r="E27" s="270">
        <v>29.854237999999999</v>
      </c>
      <c r="F27" s="270">
        <v>30.693826999999999</v>
      </c>
      <c r="G27" s="1975"/>
      <c r="H27" s="1976"/>
      <c r="I27" s="1974" t="s">
        <v>35</v>
      </c>
      <c r="J27" s="271">
        <v>3.3212419999999998</v>
      </c>
      <c r="K27" s="271">
        <v>3.3744139999999998</v>
      </c>
      <c r="L27" s="271">
        <v>3.4195160000000002</v>
      </c>
      <c r="M27" s="1968"/>
      <c r="N27" s="1977">
        <v>4.510200000000042E-2</v>
      </c>
      <c r="O27" s="1977">
        <v>1.3365876267701717</v>
      </c>
      <c r="P27" s="1968"/>
      <c r="Q27" s="1973" t="s">
        <v>18</v>
      </c>
      <c r="R27" s="1978">
        <v>49.323</v>
      </c>
      <c r="S27" s="1978">
        <v>51.115000000000002</v>
      </c>
      <c r="T27"/>
      <c r="U27"/>
      <c r="V27"/>
      <c r="W27"/>
      <c r="X27"/>
      <c r="Y27"/>
      <c r="Z27"/>
    </row>
    <row r="28" spans="1:26" ht="15">
      <c r="B28" s="1981"/>
      <c r="C28" s="1981"/>
      <c r="D28" s="1981"/>
      <c r="E28" s="1981"/>
      <c r="F28" s="1981"/>
      <c r="G28" s="1982"/>
      <c r="H28" s="1983"/>
      <c r="I28" s="1981"/>
      <c r="J28" s="1981"/>
      <c r="K28" s="1981"/>
      <c r="L28" s="1981"/>
      <c r="M28" s="1968"/>
      <c r="N28" s="1977"/>
      <c r="O28" s="1977"/>
      <c r="P28" s="1968"/>
      <c r="Q28" s="1973"/>
      <c r="R28" s="1978"/>
      <c r="S28" s="1970"/>
      <c r="T28"/>
      <c r="U28"/>
      <c r="V28"/>
      <c r="W28"/>
      <c r="X28"/>
      <c r="Y28"/>
      <c r="Z28"/>
    </row>
    <row r="29" spans="1:26" ht="15">
      <c r="B29" s="1967" t="s">
        <v>271</v>
      </c>
      <c r="C29" s="1984">
        <v>557.17091900000003</v>
      </c>
      <c r="D29" s="1984">
        <v>634.72844699999973</v>
      </c>
      <c r="E29" s="1984">
        <v>648.52203399999996</v>
      </c>
      <c r="F29" s="1984">
        <v>661.41259200000013</v>
      </c>
      <c r="G29" s="1985"/>
      <c r="H29" s="1968"/>
      <c r="I29" s="1967" t="s">
        <v>271</v>
      </c>
      <c r="J29" s="1984">
        <v>557.17091900000003</v>
      </c>
      <c r="K29" s="1984">
        <v>634.72844699999973</v>
      </c>
      <c r="L29" s="1984">
        <v>661.41259200000013</v>
      </c>
      <c r="M29" s="1968"/>
      <c r="N29" s="1977">
        <v>26.684145000000399</v>
      </c>
      <c r="O29" s="1977">
        <v>4.204025379061104</v>
      </c>
      <c r="P29" s="1968"/>
      <c r="Q29" s="1969" t="s">
        <v>271</v>
      </c>
      <c r="R29" s="1986">
        <f>AVERAGE(R7:R28)</f>
        <v>72.05790476190478</v>
      </c>
      <c r="S29" s="1986">
        <f>AVERAGE(S7:S28)</f>
        <v>73.543285714285702</v>
      </c>
      <c r="T29"/>
      <c r="U29"/>
      <c r="V29"/>
      <c r="W29"/>
      <c r="X29"/>
      <c r="Y29"/>
      <c r="Z29"/>
    </row>
    <row r="30" spans="1:26" ht="15">
      <c r="A30" s="801" t="s">
        <v>24</v>
      </c>
      <c r="B30"/>
      <c r="C30" s="269"/>
      <c r="T30"/>
      <c r="U30"/>
      <c r="V30"/>
      <c r="W30"/>
      <c r="X30"/>
      <c r="Y30"/>
      <c r="Z30"/>
    </row>
    <row r="31" spans="1:26">
      <c r="B31" s="272" t="s">
        <v>339</v>
      </c>
      <c r="C31" s="257"/>
    </row>
    <row r="32" spans="1:26">
      <c r="B32" s="111" t="s">
        <v>340</v>
      </c>
      <c r="D32" s="257"/>
    </row>
    <row r="33" spans="1:26" ht="15.6" customHeight="1">
      <c r="B33" s="257" t="s">
        <v>341</v>
      </c>
      <c r="D33" s="257"/>
      <c r="I33" s="2065" t="s">
        <v>342</v>
      </c>
      <c r="J33" s="2065"/>
      <c r="K33" s="2065"/>
      <c r="L33" s="2065"/>
      <c r="M33" s="2065"/>
      <c r="N33" s="2065"/>
      <c r="O33" s="2065"/>
      <c r="P33" s="2065"/>
      <c r="Q33" s="2065"/>
      <c r="R33" s="2065"/>
      <c r="T33" s="2059" t="s">
        <v>718</v>
      </c>
      <c r="U33" s="2059"/>
      <c r="V33" s="2059"/>
      <c r="W33" s="2059"/>
      <c r="X33" s="2059"/>
    </row>
    <row r="34" spans="1:26">
      <c r="B34" s="257" t="s">
        <v>343</v>
      </c>
      <c r="M34" s="2063"/>
      <c r="N34" s="2063"/>
      <c r="O34" s="2063"/>
      <c r="P34" s="2063"/>
      <c r="Q34" s="2063"/>
      <c r="R34" s="2063"/>
      <c r="S34" s="2063"/>
    </row>
    <row r="35" spans="1:26" ht="15">
      <c r="B35" s="1883" t="s">
        <v>1017</v>
      </c>
      <c r="U35"/>
      <c r="V35"/>
      <c r="W35"/>
      <c r="X35"/>
      <c r="Y35"/>
      <c r="Z35"/>
    </row>
    <row r="36" spans="1:26">
      <c r="A36" s="257"/>
      <c r="B36" s="257"/>
    </row>
    <row r="37" spans="1:26" ht="14.25" customHeight="1">
      <c r="A37" s="257" t="s">
        <v>344</v>
      </c>
      <c r="B37" s="257"/>
      <c r="C37" s="1135"/>
      <c r="D37" s="1135"/>
      <c r="E37" s="1135"/>
      <c r="F37" s="1135"/>
      <c r="G37" s="1135"/>
      <c r="M37" s="2064"/>
      <c r="N37" s="2064"/>
      <c r="O37" s="2064"/>
      <c r="P37" s="2064"/>
      <c r="Q37" s="2064"/>
    </row>
    <row r="38" spans="1:26">
      <c r="A38" s="257" t="s">
        <v>345</v>
      </c>
      <c r="B38" s="257"/>
      <c r="C38" s="1135"/>
      <c r="D38" s="1135"/>
      <c r="E38" s="1135"/>
      <c r="F38" s="1135"/>
      <c r="G38" s="1135"/>
    </row>
    <row r="39" spans="1:26">
      <c r="A39" s="257" t="s">
        <v>346</v>
      </c>
      <c r="B39" s="257"/>
      <c r="C39" s="1135"/>
      <c r="D39" s="1135"/>
      <c r="E39" s="1135"/>
      <c r="F39" s="1135"/>
      <c r="G39" s="1135"/>
    </row>
    <row r="40" spans="1:26">
      <c r="A40" s="257" t="s">
        <v>347</v>
      </c>
      <c r="B40" s="257"/>
      <c r="C40" s="1135"/>
      <c r="D40" s="1135"/>
      <c r="E40" s="1135"/>
      <c r="F40" s="1135"/>
      <c r="G40" s="1135"/>
    </row>
    <row r="41" spans="1:26">
      <c r="A41" s="257" t="s">
        <v>348</v>
      </c>
      <c r="B41" s="257"/>
      <c r="C41" s="1135"/>
      <c r="D41" s="1135"/>
      <c r="E41" s="1135"/>
      <c r="F41" s="1135"/>
      <c r="G41" s="1135"/>
    </row>
    <row r="42" spans="1:26">
      <c r="A42" s="257" t="s">
        <v>349</v>
      </c>
      <c r="B42" s="257"/>
      <c r="C42" s="1135"/>
      <c r="D42" s="1135"/>
      <c r="E42" s="1135"/>
      <c r="F42" s="1135"/>
      <c r="G42" s="1135"/>
    </row>
    <row r="44" spans="1:26">
      <c r="A44" s="1883"/>
    </row>
    <row r="56" spans="6:11">
      <c r="F56" s="258"/>
      <c r="G56" s="258"/>
      <c r="H56" s="258"/>
      <c r="I56" s="258"/>
      <c r="J56" s="258"/>
      <c r="K56" s="258"/>
    </row>
    <row r="62" spans="6:11" ht="12.95" customHeight="1"/>
    <row r="88" spans="1:1">
      <c r="A88" s="229" t="s">
        <v>350</v>
      </c>
    </row>
  </sheetData>
  <mergeCells count="6">
    <mergeCell ref="T33:X33"/>
    <mergeCell ref="M4:P4"/>
    <mergeCell ref="Q4:S4"/>
    <mergeCell ref="M34:S34"/>
    <mergeCell ref="M37:Q37"/>
    <mergeCell ref="I33:R33"/>
  </mergeCells>
  <pageMargins left="0.70866141732283472" right="0.70866141732283472" top="0.74803149606299213" bottom="0.74803149606299213" header="0.31496062992125984" footer="0.31496062992125984"/>
  <pageSetup paperSize="9" scale="62" orientation="landscape" horizontalDpi="4294967293" verticalDpi="4294967293" r:id="rId1"/>
  <ignoredErrors>
    <ignoredError sqref="C5:F5 H5:L5" numberStoredAsText="1"/>
  </ignoredErrors>
  <drawing r:id="rId2"/>
</worksheet>
</file>

<file path=xl/worksheets/sheet10.xml><?xml version="1.0" encoding="utf-8"?>
<worksheet xmlns="http://schemas.openxmlformats.org/spreadsheetml/2006/main" xmlns:r="http://schemas.openxmlformats.org/officeDocument/2006/relationships">
  <sheetPr>
    <pageSetUpPr fitToPage="1"/>
  </sheetPr>
  <dimension ref="A1:AB70"/>
  <sheetViews>
    <sheetView zoomScale="60" zoomScaleNormal="60" workbookViewId="0">
      <selection sqref="A1:K1"/>
    </sheetView>
  </sheetViews>
  <sheetFormatPr baseColWidth="10" defaultRowHeight="15"/>
  <cols>
    <col min="6" max="6" width="2.77734375" customWidth="1"/>
    <col min="12" max="12" width="4" customWidth="1"/>
    <col min="14" max="14" width="4.77734375" customWidth="1"/>
    <col min="15" max="15" width="10.77734375" customWidth="1"/>
    <col min="16" max="16" width="2.77734375" customWidth="1"/>
    <col min="17" max="17" width="10.77734375" customWidth="1"/>
    <col min="18" max="18" width="4.77734375" customWidth="1"/>
    <col min="19" max="19" width="10.77734375" customWidth="1"/>
    <col min="20" max="20" width="3.44140625" customWidth="1"/>
    <col min="22" max="23" width="5.77734375" customWidth="1"/>
    <col min="24" max="24" width="7.21875" customWidth="1"/>
  </cols>
  <sheetData>
    <row r="1" spans="1:26" ht="38.65" customHeight="1">
      <c r="A1" s="2109" t="s">
        <v>942</v>
      </c>
      <c r="B1" s="2109"/>
      <c r="C1" s="2109"/>
      <c r="D1" s="2109"/>
      <c r="E1" s="2109"/>
      <c r="F1" s="2109"/>
      <c r="G1" s="2109"/>
      <c r="H1" s="2109"/>
      <c r="I1" s="2109"/>
      <c r="J1" s="2109"/>
      <c r="K1" s="2109"/>
      <c r="L1" s="156"/>
      <c r="M1" s="2099" t="s">
        <v>942</v>
      </c>
      <c r="N1" s="2099"/>
      <c r="O1" s="2099"/>
      <c r="P1" s="2099"/>
      <c r="Q1" s="2099"/>
      <c r="R1" s="2099"/>
      <c r="S1" s="2099"/>
      <c r="T1" s="2099"/>
      <c r="U1" s="2099"/>
      <c r="V1" s="2099"/>
      <c r="W1" s="2099"/>
    </row>
    <row r="2" spans="1:26" s="1201" customFormat="1" ht="26.1" customHeight="1">
      <c r="A2" s="2113" t="s">
        <v>36</v>
      </c>
      <c r="B2" s="2114"/>
      <c r="C2" s="2114"/>
      <c r="D2" s="2114"/>
      <c r="E2" s="2114"/>
      <c r="F2" s="2114"/>
      <c r="G2" s="2114"/>
      <c r="H2" s="2114"/>
      <c r="I2" s="2114"/>
      <c r="M2" s="2113" t="s">
        <v>36</v>
      </c>
      <c r="N2" s="2114"/>
      <c r="O2" s="2114"/>
      <c r="P2" s="2114"/>
      <c r="Q2" s="2114"/>
      <c r="R2" s="2114"/>
      <c r="S2" s="2114"/>
      <c r="T2" s="2114"/>
      <c r="U2" s="2114"/>
      <c r="V2" s="2114"/>
      <c r="W2" s="2114"/>
      <c r="Y2" s="1236" t="s">
        <v>225</v>
      </c>
    </row>
    <row r="3" spans="1:26">
      <c r="A3" s="13"/>
      <c r="B3" s="13"/>
      <c r="C3" s="13"/>
      <c r="D3" s="13"/>
      <c r="E3" s="13"/>
      <c r="Y3" t="s">
        <v>228</v>
      </c>
    </row>
    <row r="4" spans="1:26" ht="15.75">
      <c r="A4" s="11" t="s">
        <v>4</v>
      </c>
      <c r="B4" s="14"/>
      <c r="C4" s="14"/>
      <c r="D4" s="14"/>
      <c r="E4" s="14"/>
      <c r="G4" s="1" t="s">
        <v>27</v>
      </c>
      <c r="Y4" s="201" t="s">
        <v>226</v>
      </c>
    </row>
    <row r="5" spans="1:26" ht="117.95" customHeight="1">
      <c r="A5" s="463" t="s">
        <v>5</v>
      </c>
      <c r="B5" s="2110" t="s">
        <v>37</v>
      </c>
      <c r="C5" s="2111"/>
      <c r="D5" s="2112" t="s">
        <v>38</v>
      </c>
      <c r="E5" s="2112"/>
      <c r="F5" s="180"/>
      <c r="G5" s="463" t="s">
        <v>5</v>
      </c>
      <c r="H5" s="2110" t="s">
        <v>37</v>
      </c>
      <c r="I5" s="2111"/>
      <c r="J5" s="2112" t="s">
        <v>38</v>
      </c>
      <c r="K5" s="2112"/>
      <c r="M5" s="114" t="s">
        <v>5</v>
      </c>
      <c r="N5" s="2104" t="s">
        <v>189</v>
      </c>
      <c r="O5" s="2104"/>
      <c r="Q5" s="114" t="s">
        <v>5</v>
      </c>
      <c r="R5" s="2104" t="s">
        <v>189</v>
      </c>
      <c r="S5" s="2104"/>
      <c r="U5" s="175" t="s">
        <v>5</v>
      </c>
      <c r="V5" s="2104" t="s">
        <v>189</v>
      </c>
      <c r="W5" s="2104"/>
      <c r="Y5" s="141"/>
      <c r="Z5" s="174" t="s">
        <v>225</v>
      </c>
    </row>
    <row r="6" spans="1:26">
      <c r="A6" s="464"/>
      <c r="B6" s="463" t="s">
        <v>9</v>
      </c>
      <c r="C6" s="463" t="s">
        <v>39</v>
      </c>
      <c r="D6" s="463" t="s">
        <v>9</v>
      </c>
      <c r="E6" s="463" t="s">
        <v>39</v>
      </c>
      <c r="F6" s="180"/>
      <c r="G6" s="464"/>
      <c r="H6" s="463" t="s">
        <v>9</v>
      </c>
      <c r="I6" s="463" t="s">
        <v>39</v>
      </c>
      <c r="J6" s="463" t="s">
        <v>9</v>
      </c>
      <c r="K6" s="463" t="s">
        <v>39</v>
      </c>
      <c r="M6" s="115"/>
      <c r="N6" s="116" t="s">
        <v>9</v>
      </c>
      <c r="O6" s="116" t="s">
        <v>39</v>
      </c>
      <c r="Q6" s="115"/>
      <c r="R6" s="116" t="s">
        <v>9</v>
      </c>
      <c r="S6" s="116" t="s">
        <v>39</v>
      </c>
      <c r="U6" s="115"/>
      <c r="V6" s="2105" t="s">
        <v>53</v>
      </c>
      <c r="W6" s="2106"/>
      <c r="Y6" s="141"/>
      <c r="Z6" s="202" t="s">
        <v>227</v>
      </c>
    </row>
    <row r="7" spans="1:26">
      <c r="A7" s="465"/>
      <c r="B7" s="466"/>
      <c r="C7" s="466"/>
      <c r="D7" s="466"/>
      <c r="E7" s="466"/>
      <c r="F7" s="120"/>
      <c r="G7" s="465"/>
      <c r="H7" s="466"/>
      <c r="I7" s="466"/>
      <c r="J7" s="466"/>
      <c r="K7" s="466"/>
      <c r="M7" s="115"/>
      <c r="N7" s="2107">
        <v>2013</v>
      </c>
      <c r="O7" s="2108"/>
      <c r="Q7" s="115"/>
      <c r="R7" s="2107">
        <v>2015</v>
      </c>
      <c r="S7" s="2108"/>
      <c r="U7" s="115"/>
      <c r="V7" s="1477">
        <v>2013</v>
      </c>
      <c r="W7" s="1477">
        <v>2015</v>
      </c>
      <c r="Y7" s="141"/>
      <c r="Z7" s="1478">
        <v>2013</v>
      </c>
    </row>
    <row r="8" spans="1:26">
      <c r="A8" s="15"/>
      <c r="B8" s="16"/>
      <c r="C8" s="16"/>
      <c r="D8" s="16"/>
      <c r="E8" s="16"/>
      <c r="G8" s="15"/>
      <c r="H8" s="16"/>
      <c r="I8" s="16"/>
      <c r="J8" s="16"/>
      <c r="K8" s="16"/>
      <c r="M8" s="117"/>
      <c r="N8" s="117"/>
      <c r="O8" s="117"/>
      <c r="Q8" s="117"/>
      <c r="R8" s="117"/>
      <c r="S8" s="117"/>
    </row>
    <row r="9" spans="1:26">
      <c r="A9" s="6" t="s">
        <v>28</v>
      </c>
      <c r="B9" s="453">
        <v>9812643</v>
      </c>
      <c r="C9" s="454">
        <v>831169</v>
      </c>
      <c r="D9" s="453" t="s">
        <v>11</v>
      </c>
      <c r="E9" s="453" t="s">
        <v>11</v>
      </c>
      <c r="G9" s="5" t="s">
        <v>120</v>
      </c>
      <c r="H9" s="453">
        <v>9972016</v>
      </c>
      <c r="I9" s="453">
        <v>848056</v>
      </c>
      <c r="J9" s="453" t="s">
        <v>11</v>
      </c>
      <c r="K9" s="453" t="s">
        <v>11</v>
      </c>
      <c r="M9" s="6" t="s">
        <v>28</v>
      </c>
      <c r="N9" s="121" t="s">
        <v>11</v>
      </c>
      <c r="O9" s="121" t="s">
        <v>11</v>
      </c>
      <c r="P9" s="120"/>
      <c r="Q9" s="6" t="s">
        <v>28</v>
      </c>
      <c r="R9" s="121" t="s">
        <v>11</v>
      </c>
      <c r="S9" s="121" t="s">
        <v>11</v>
      </c>
      <c r="U9" s="107" t="s">
        <v>18</v>
      </c>
      <c r="V9" s="121">
        <v>128.85644293331018</v>
      </c>
      <c r="W9" s="122"/>
      <c r="Y9" s="107" t="s">
        <v>30</v>
      </c>
      <c r="Z9" s="219">
        <v>48.748025319421231</v>
      </c>
    </row>
    <row r="10" spans="1:26">
      <c r="A10" s="6" t="s">
        <v>12</v>
      </c>
      <c r="B10" s="455" t="s">
        <v>10</v>
      </c>
      <c r="C10" s="455" t="s">
        <v>10</v>
      </c>
      <c r="D10" s="455" t="s">
        <v>10</v>
      </c>
      <c r="E10" s="455" t="s">
        <v>10</v>
      </c>
      <c r="G10" s="5" t="s">
        <v>12</v>
      </c>
      <c r="H10" s="455" t="s">
        <v>10</v>
      </c>
      <c r="I10" s="455" t="s">
        <v>10</v>
      </c>
      <c r="J10" s="455" t="s">
        <v>10</v>
      </c>
      <c r="K10" s="455" t="s">
        <v>10</v>
      </c>
      <c r="M10" s="6" t="s">
        <v>12</v>
      </c>
      <c r="N10" s="121" t="s">
        <v>10</v>
      </c>
      <c r="O10" s="121" t="s">
        <v>10</v>
      </c>
      <c r="P10" s="120"/>
      <c r="Q10" s="6" t="s">
        <v>12</v>
      </c>
      <c r="R10" s="121" t="s">
        <v>10</v>
      </c>
      <c r="S10" s="121" t="s">
        <v>10</v>
      </c>
      <c r="U10" s="6" t="s">
        <v>17</v>
      </c>
      <c r="V10" s="122">
        <v>107.51356511029711</v>
      </c>
      <c r="W10" s="122">
        <v>106.54636271550602</v>
      </c>
      <c r="Y10" s="107" t="s">
        <v>33</v>
      </c>
      <c r="Z10" s="219">
        <v>5</v>
      </c>
    </row>
    <row r="11" spans="1:26">
      <c r="A11" s="6" t="s">
        <v>13</v>
      </c>
      <c r="B11" s="453">
        <v>14040845</v>
      </c>
      <c r="C11" s="453">
        <v>1910772</v>
      </c>
      <c r="D11" s="453">
        <v>14467832</v>
      </c>
      <c r="E11" s="453">
        <v>1955030</v>
      </c>
      <c r="G11" s="5" t="s">
        <v>13</v>
      </c>
      <c r="H11" s="453">
        <v>13472386</v>
      </c>
      <c r="I11" s="453">
        <v>1768141</v>
      </c>
      <c r="J11" s="453">
        <v>14005671</v>
      </c>
      <c r="K11" s="453">
        <v>1775151</v>
      </c>
      <c r="M11" s="6" t="s">
        <v>13</v>
      </c>
      <c r="N11" s="122">
        <v>97.048714693397045</v>
      </c>
      <c r="O11" s="122">
        <v>97.736198421507595</v>
      </c>
      <c r="P11" s="120"/>
      <c r="Q11" s="6" t="s">
        <v>13</v>
      </c>
      <c r="R11" s="122">
        <v>96.192363793209196</v>
      </c>
      <c r="S11" s="122">
        <v>99.60510401650339</v>
      </c>
      <c r="U11" s="6" t="s">
        <v>35</v>
      </c>
      <c r="V11" s="122">
        <v>106.53</v>
      </c>
      <c r="W11" s="122"/>
      <c r="Y11" s="107" t="s">
        <v>29</v>
      </c>
      <c r="Z11" s="219">
        <v>1.1199156022111225</v>
      </c>
    </row>
    <row r="12" spans="1:26">
      <c r="A12" s="6" t="s">
        <v>29</v>
      </c>
      <c r="B12" s="455">
        <v>2122954</v>
      </c>
      <c r="C12" s="455">
        <v>232221</v>
      </c>
      <c r="D12" s="455">
        <v>2304162</v>
      </c>
      <c r="E12" s="455">
        <v>258824</v>
      </c>
      <c r="G12" s="100" t="s">
        <v>29</v>
      </c>
      <c r="H12" s="455">
        <v>2171985</v>
      </c>
      <c r="I12" s="455">
        <v>225085</v>
      </c>
      <c r="J12" s="455">
        <v>2334708</v>
      </c>
      <c r="K12" s="455">
        <v>250152</v>
      </c>
      <c r="M12" s="6" t="s">
        <v>29</v>
      </c>
      <c r="N12" s="122">
        <v>92.135622408493845</v>
      </c>
      <c r="O12" s="122">
        <v>89.721586869842056</v>
      </c>
      <c r="P12" s="120"/>
      <c r="Q12" s="6" t="s">
        <v>29</v>
      </c>
      <c r="R12" s="122">
        <v>93.030263313442191</v>
      </c>
      <c r="S12" s="122">
        <v>89.979292590105217</v>
      </c>
      <c r="U12" s="6" t="s">
        <v>30</v>
      </c>
      <c r="V12" s="122">
        <v>104.07428360935273</v>
      </c>
      <c r="W12" s="121"/>
      <c r="Y12" s="107" t="s">
        <v>18</v>
      </c>
      <c r="Z12" s="219">
        <v>0.52982482287058019</v>
      </c>
    </row>
    <row r="13" spans="1:26">
      <c r="A13" s="6" t="s">
        <v>30</v>
      </c>
      <c r="B13" s="455">
        <v>9185104</v>
      </c>
      <c r="C13" s="455">
        <v>2439350</v>
      </c>
      <c r="D13" s="455" t="s">
        <v>11</v>
      </c>
      <c r="E13" s="455" t="s">
        <v>11</v>
      </c>
      <c r="G13" s="100" t="s">
        <v>163</v>
      </c>
      <c r="H13" s="461">
        <v>8192075</v>
      </c>
      <c r="I13" s="461">
        <v>1814920</v>
      </c>
      <c r="J13" s="461" t="s">
        <v>11</v>
      </c>
      <c r="K13" s="461" t="s">
        <v>11</v>
      </c>
      <c r="M13" s="6" t="s">
        <v>30</v>
      </c>
      <c r="N13" s="122">
        <v>104.07428360935273</v>
      </c>
      <c r="O13" s="121" t="s">
        <v>11</v>
      </c>
      <c r="P13" s="120"/>
      <c r="Q13" s="6" t="s">
        <v>30</v>
      </c>
      <c r="R13" s="121" t="s">
        <v>11</v>
      </c>
      <c r="S13" s="121" t="s">
        <v>11</v>
      </c>
      <c r="U13" s="6" t="s">
        <v>79</v>
      </c>
      <c r="V13" s="122">
        <v>99.553417098517755</v>
      </c>
      <c r="W13" s="123"/>
      <c r="Y13" s="107" t="s">
        <v>17</v>
      </c>
      <c r="Z13" s="219">
        <v>-3.4864348897028918</v>
      </c>
    </row>
    <row r="14" spans="1:26">
      <c r="A14" s="6" t="s">
        <v>14</v>
      </c>
      <c r="B14" s="455" t="s">
        <v>11</v>
      </c>
      <c r="C14" s="455" t="s">
        <v>11</v>
      </c>
      <c r="D14" s="455" t="s">
        <v>11</v>
      </c>
      <c r="E14" s="455" t="s">
        <v>11</v>
      </c>
      <c r="G14" s="5" t="s">
        <v>14</v>
      </c>
      <c r="H14" s="455" t="s">
        <v>11</v>
      </c>
      <c r="I14" s="455" t="s">
        <v>11</v>
      </c>
      <c r="J14" s="455" t="s">
        <v>11</v>
      </c>
      <c r="K14" s="455" t="s">
        <v>11</v>
      </c>
      <c r="M14" s="6" t="s">
        <v>14</v>
      </c>
      <c r="N14" s="121" t="s">
        <v>11</v>
      </c>
      <c r="O14" s="121" t="s">
        <v>11</v>
      </c>
      <c r="P14" s="120"/>
      <c r="Q14" s="6" t="s">
        <v>14</v>
      </c>
      <c r="R14" s="121" t="s">
        <v>11</v>
      </c>
      <c r="S14" s="121" t="s">
        <v>11</v>
      </c>
      <c r="U14" s="6" t="s">
        <v>13</v>
      </c>
      <c r="V14" s="122">
        <v>97.048714693397045</v>
      </c>
      <c r="W14" s="122">
        <v>96</v>
      </c>
      <c r="Y14" s="107" t="s">
        <v>35</v>
      </c>
      <c r="Z14" s="219">
        <v>-2.7999999999999972</v>
      </c>
    </row>
    <row r="15" spans="1:26">
      <c r="A15" s="6" t="s">
        <v>15</v>
      </c>
      <c r="B15" s="456">
        <v>1524895</v>
      </c>
      <c r="C15" s="456">
        <v>733041</v>
      </c>
      <c r="D15" s="456">
        <v>1543471</v>
      </c>
      <c r="E15" s="456">
        <v>747917</v>
      </c>
      <c r="G15" s="5" t="s">
        <v>15</v>
      </c>
      <c r="H15" s="462" t="s">
        <v>16</v>
      </c>
      <c r="I15" s="462" t="s">
        <v>16</v>
      </c>
      <c r="J15" s="462" t="s">
        <v>16</v>
      </c>
      <c r="K15" s="462" t="s">
        <v>16</v>
      </c>
      <c r="M15" s="6" t="s">
        <v>15</v>
      </c>
      <c r="N15" s="121" t="s">
        <v>16</v>
      </c>
      <c r="O15" s="121" t="s">
        <v>16</v>
      </c>
      <c r="P15" s="120"/>
      <c r="Q15" s="6" t="s">
        <v>15</v>
      </c>
      <c r="R15" s="123" t="s">
        <v>16</v>
      </c>
      <c r="S15" s="123" t="s">
        <v>16</v>
      </c>
      <c r="U15" s="6" t="s">
        <v>29</v>
      </c>
      <c r="V15" s="122">
        <v>92.135622408493845</v>
      </c>
      <c r="W15" s="122">
        <v>93</v>
      </c>
      <c r="Y15" s="107" t="s">
        <v>19</v>
      </c>
      <c r="Z15" s="219">
        <v>-4.8120773028609847</v>
      </c>
    </row>
    <row r="16" spans="1:26">
      <c r="A16" s="6" t="s">
        <v>17</v>
      </c>
      <c r="B16" s="457">
        <v>2287706</v>
      </c>
      <c r="C16" s="457">
        <v>688714.98</v>
      </c>
      <c r="D16" s="457">
        <v>2127830.1</v>
      </c>
      <c r="E16" s="457">
        <v>618753.46</v>
      </c>
      <c r="G16" s="5" t="s">
        <v>17</v>
      </c>
      <c r="H16" s="456">
        <v>2883307.5910165473</v>
      </c>
      <c r="I16" s="456">
        <v>874529.53973110917</v>
      </c>
      <c r="J16" s="457">
        <v>2706153</v>
      </c>
      <c r="K16" s="457">
        <v>812010.28</v>
      </c>
      <c r="M16" s="6" t="s">
        <v>17</v>
      </c>
      <c r="N16" s="122">
        <v>107.51356511029711</v>
      </c>
      <c r="O16" s="121">
        <v>111.30684909624587</v>
      </c>
      <c r="P16" s="120"/>
      <c r="Q16" s="6" t="s">
        <v>17</v>
      </c>
      <c r="R16" s="122">
        <v>106.54636271550602</v>
      </c>
      <c r="S16" s="122">
        <v>107.69931874890908</v>
      </c>
      <c r="U16" s="6" t="s">
        <v>31</v>
      </c>
      <c r="V16" s="122">
        <v>90.522867541305075</v>
      </c>
      <c r="W16" s="122"/>
      <c r="Y16" s="107" t="s">
        <v>13</v>
      </c>
      <c r="Z16" s="219">
        <v>-5.1964634425931564</v>
      </c>
    </row>
    <row r="17" spans="1:26">
      <c r="A17" s="6" t="s">
        <v>31</v>
      </c>
      <c r="B17" s="457">
        <v>1394111</v>
      </c>
      <c r="C17" s="457">
        <v>705477</v>
      </c>
      <c r="D17" s="457">
        <v>1540065</v>
      </c>
      <c r="E17" s="457" t="s">
        <v>11</v>
      </c>
      <c r="G17" s="5" t="s">
        <v>31</v>
      </c>
      <c r="H17" s="457">
        <v>1270860</v>
      </c>
      <c r="I17" s="457">
        <v>626183</v>
      </c>
      <c r="J17" s="457" t="s">
        <v>11</v>
      </c>
      <c r="K17" s="457" t="s">
        <v>11</v>
      </c>
      <c r="M17" s="6" t="s">
        <v>31</v>
      </c>
      <c r="N17" s="122">
        <v>90.522867541305075</v>
      </c>
      <c r="O17" s="121" t="s">
        <v>11</v>
      </c>
      <c r="P17" s="120"/>
      <c r="Q17" s="6" t="s">
        <v>31</v>
      </c>
      <c r="R17" s="121" t="s">
        <v>11</v>
      </c>
      <c r="S17" s="121" t="s">
        <v>11</v>
      </c>
      <c r="U17" s="6" t="s">
        <v>20</v>
      </c>
      <c r="V17" s="122">
        <v>91.302049863826568</v>
      </c>
      <c r="W17" s="121"/>
      <c r="Y17" s="107" t="s">
        <v>199</v>
      </c>
      <c r="Z17" s="219">
        <v>-5.3183784704021519</v>
      </c>
    </row>
    <row r="18" spans="1:26">
      <c r="A18" s="6" t="s">
        <v>32</v>
      </c>
      <c r="B18" s="458" t="s">
        <v>16</v>
      </c>
      <c r="C18" s="459" t="s">
        <v>16</v>
      </c>
      <c r="D18" s="460" t="s">
        <v>16</v>
      </c>
      <c r="E18" s="459" t="s">
        <v>16</v>
      </c>
      <c r="G18" s="5" t="s">
        <v>32</v>
      </c>
      <c r="H18" s="458" t="s">
        <v>16</v>
      </c>
      <c r="I18" s="459" t="s">
        <v>16</v>
      </c>
      <c r="J18" s="460" t="s">
        <v>16</v>
      </c>
      <c r="K18" s="459" t="s">
        <v>16</v>
      </c>
      <c r="M18" s="6" t="s">
        <v>32</v>
      </c>
      <c r="N18" s="123" t="s">
        <v>16</v>
      </c>
      <c r="O18" s="123" t="s">
        <v>16</v>
      </c>
      <c r="P18" s="120"/>
      <c r="Q18" s="6" t="s">
        <v>32</v>
      </c>
      <c r="R18" s="123" t="s">
        <v>16</v>
      </c>
      <c r="S18" s="123" t="s">
        <v>16</v>
      </c>
      <c r="U18" s="6" t="s">
        <v>77</v>
      </c>
      <c r="V18" s="122">
        <v>77.709276997575273</v>
      </c>
      <c r="W18" s="122"/>
      <c r="Y18" s="1240"/>
      <c r="Z18" s="1241"/>
    </row>
    <row r="19" spans="1:26">
      <c r="A19" s="6" t="s">
        <v>18</v>
      </c>
      <c r="B19" s="458">
        <v>2492197</v>
      </c>
      <c r="C19" s="458">
        <v>1380334</v>
      </c>
      <c r="D19" s="458">
        <v>1934088</v>
      </c>
      <c r="E19" s="458">
        <v>1088553</v>
      </c>
      <c r="G19" s="100" t="s">
        <v>18</v>
      </c>
      <c r="H19" s="458" t="s">
        <v>11</v>
      </c>
      <c r="I19" s="458" t="s">
        <v>11</v>
      </c>
      <c r="J19" s="458" t="s">
        <v>11</v>
      </c>
      <c r="K19" s="458" t="s">
        <v>11</v>
      </c>
      <c r="M19" s="6" t="s">
        <v>18</v>
      </c>
      <c r="N19" s="121">
        <v>128.85644293331018</v>
      </c>
      <c r="O19" s="121">
        <v>126.80448264806583</v>
      </c>
      <c r="P19" s="120"/>
      <c r="Q19" s="6" t="s">
        <v>18</v>
      </c>
      <c r="R19" s="122" t="s">
        <v>11</v>
      </c>
      <c r="S19" s="122" t="s">
        <v>11</v>
      </c>
      <c r="U19" s="6" t="s">
        <v>33</v>
      </c>
      <c r="V19" s="122">
        <v>75</v>
      </c>
      <c r="W19" s="122"/>
      <c r="Y19" s="107" t="s">
        <v>23</v>
      </c>
      <c r="Z19" s="219">
        <v>5.7844918685950644</v>
      </c>
    </row>
    <row r="20" spans="1:26">
      <c r="A20" s="107" t="s">
        <v>19</v>
      </c>
      <c r="B20" s="458">
        <v>1517114</v>
      </c>
      <c r="C20" s="458">
        <v>763756</v>
      </c>
      <c r="D20" s="458">
        <v>2282490</v>
      </c>
      <c r="E20" s="458">
        <v>1203088</v>
      </c>
      <c r="G20" s="107" t="s">
        <v>19</v>
      </c>
      <c r="H20" s="455">
        <v>1485450</v>
      </c>
      <c r="I20" s="455">
        <v>798674</v>
      </c>
      <c r="J20" s="459" t="s">
        <v>11</v>
      </c>
      <c r="K20" s="459" t="s">
        <v>11</v>
      </c>
      <c r="M20" s="107" t="s">
        <v>19</v>
      </c>
      <c r="N20" s="122">
        <v>66.467498214669064</v>
      </c>
      <c r="O20" s="122">
        <v>63.482970489274265</v>
      </c>
      <c r="P20" s="120"/>
      <c r="Q20" s="107" t="s">
        <v>19</v>
      </c>
      <c r="R20" s="122" t="s">
        <v>11</v>
      </c>
      <c r="S20" s="122" t="s">
        <v>11</v>
      </c>
      <c r="U20" s="107" t="s">
        <v>19</v>
      </c>
      <c r="V20" s="122">
        <v>66.467498214669064</v>
      </c>
      <c r="W20" s="122"/>
    </row>
    <row r="21" spans="1:26">
      <c r="A21" s="6" t="s">
        <v>20</v>
      </c>
      <c r="B21" s="455">
        <v>24697598</v>
      </c>
      <c r="C21" s="455" t="s">
        <v>11</v>
      </c>
      <c r="D21" s="455">
        <v>27050431</v>
      </c>
      <c r="E21" s="455" t="s">
        <v>11</v>
      </c>
      <c r="G21" s="6" t="s">
        <v>20</v>
      </c>
      <c r="H21" s="455">
        <v>24462542</v>
      </c>
      <c r="I21" s="455" t="s">
        <v>11</v>
      </c>
      <c r="J21" s="455">
        <v>26886667</v>
      </c>
      <c r="K21" s="455" t="s">
        <v>11</v>
      </c>
      <c r="M21" s="6" t="s">
        <v>20</v>
      </c>
      <c r="N21" s="122">
        <v>91.302049863826568</v>
      </c>
      <c r="O21" s="121" t="s">
        <v>11</v>
      </c>
      <c r="P21" s="120"/>
      <c r="Q21" s="6" t="s">
        <v>20</v>
      </c>
      <c r="R21" s="122">
        <v>90.9839140716103</v>
      </c>
      <c r="S21" s="121" t="s">
        <v>11</v>
      </c>
      <c r="U21" s="107"/>
      <c r="V21" s="124"/>
      <c r="W21" s="124"/>
    </row>
    <row r="22" spans="1:26">
      <c r="A22" s="6" t="s">
        <v>21</v>
      </c>
      <c r="B22" s="455" t="s">
        <v>10</v>
      </c>
      <c r="C22" s="455" t="s">
        <v>10</v>
      </c>
      <c r="D22" s="455" t="s">
        <v>10</v>
      </c>
      <c r="E22" s="455" t="s">
        <v>10</v>
      </c>
      <c r="G22" s="5" t="s">
        <v>21</v>
      </c>
      <c r="H22" s="447" t="s">
        <v>11</v>
      </c>
      <c r="I22" s="447" t="s">
        <v>11</v>
      </c>
      <c r="J22" s="447" t="s">
        <v>11</v>
      </c>
      <c r="K22" s="447" t="s">
        <v>11</v>
      </c>
      <c r="M22" s="6" t="s">
        <v>21</v>
      </c>
      <c r="N22" s="121" t="s">
        <v>11</v>
      </c>
      <c r="O22" s="121" t="s">
        <v>11</v>
      </c>
      <c r="P22" s="120"/>
      <c r="Q22" s="6" t="s">
        <v>21</v>
      </c>
      <c r="R22" s="121" t="s">
        <v>11</v>
      </c>
      <c r="S22" s="121" t="s">
        <v>11</v>
      </c>
      <c r="U22" s="107" t="s">
        <v>23</v>
      </c>
      <c r="V22" s="122">
        <v>94.411614356807391</v>
      </c>
      <c r="W22" s="122"/>
      <c r="Z22" s="143"/>
    </row>
    <row r="23" spans="1:26">
      <c r="A23" s="6" t="s">
        <v>77</v>
      </c>
      <c r="B23" s="455">
        <v>1324782.9999999907</v>
      </c>
      <c r="C23" s="455">
        <v>542816.99999999907</v>
      </c>
      <c r="D23" s="455">
        <v>1704793.8819985772</v>
      </c>
      <c r="E23" s="455">
        <v>781057.39906846592</v>
      </c>
      <c r="G23" s="5" t="s">
        <v>77</v>
      </c>
      <c r="H23" s="459" t="s">
        <v>10</v>
      </c>
      <c r="I23" s="459" t="s">
        <v>10</v>
      </c>
      <c r="J23" s="459" t="s">
        <v>10</v>
      </c>
      <c r="K23" s="459" t="s">
        <v>10</v>
      </c>
      <c r="M23" s="6" t="s">
        <v>77</v>
      </c>
      <c r="N23" s="122">
        <v>77.709276997575273</v>
      </c>
      <c r="O23" s="122">
        <v>69.49770921412356</v>
      </c>
      <c r="P23" s="120"/>
      <c r="Q23" s="6" t="s">
        <v>77</v>
      </c>
      <c r="R23" s="122" t="s">
        <v>10</v>
      </c>
      <c r="S23" s="122" t="s">
        <v>10</v>
      </c>
      <c r="Z23" s="143"/>
    </row>
    <row r="24" spans="1:26">
      <c r="A24" s="6" t="s">
        <v>33</v>
      </c>
      <c r="B24" s="455">
        <v>1234633</v>
      </c>
      <c r="C24" s="455">
        <v>459163</v>
      </c>
      <c r="D24" s="455">
        <v>1645364.0537816258</v>
      </c>
      <c r="E24" s="455">
        <v>732036.19744970195</v>
      </c>
      <c r="G24" s="5" t="s">
        <v>33</v>
      </c>
      <c r="H24" s="455" t="s">
        <v>11</v>
      </c>
      <c r="I24" s="455" t="s">
        <v>11</v>
      </c>
      <c r="J24" s="455">
        <v>1647655.1778881752</v>
      </c>
      <c r="K24" s="455">
        <v>726481.99040223425</v>
      </c>
      <c r="M24" s="6" t="s">
        <v>33</v>
      </c>
      <c r="N24" s="122">
        <v>75</v>
      </c>
      <c r="O24" s="122">
        <v>63</v>
      </c>
      <c r="P24" s="120"/>
      <c r="Q24" s="6" t="s">
        <v>33</v>
      </c>
      <c r="R24" s="121" t="s">
        <v>11</v>
      </c>
      <c r="S24" s="121" t="s">
        <v>11</v>
      </c>
      <c r="Z24" s="143"/>
    </row>
    <row r="25" spans="1:26">
      <c r="A25" s="6" t="s">
        <v>79</v>
      </c>
      <c r="B25" s="455">
        <v>7291575</v>
      </c>
      <c r="C25" s="455">
        <v>2209803</v>
      </c>
      <c r="D25" s="455">
        <v>7324284</v>
      </c>
      <c r="E25" s="455">
        <v>2322809</v>
      </c>
      <c r="G25" s="5" t="s">
        <v>79</v>
      </c>
      <c r="H25" s="455" t="s">
        <v>11</v>
      </c>
      <c r="I25" s="455" t="s">
        <v>11</v>
      </c>
      <c r="J25" s="455" t="s">
        <v>11</v>
      </c>
      <c r="K25" s="455" t="s">
        <v>11</v>
      </c>
      <c r="L25" s="97"/>
      <c r="M25" s="6" t="s">
        <v>199</v>
      </c>
      <c r="N25" s="122">
        <v>99.553417098517755</v>
      </c>
      <c r="O25" s="122">
        <v>95.134942218667135</v>
      </c>
      <c r="P25" s="120"/>
      <c r="Q25" s="6" t="s">
        <v>199</v>
      </c>
      <c r="R25" s="121" t="s">
        <v>11</v>
      </c>
      <c r="S25" s="121" t="s">
        <v>11</v>
      </c>
      <c r="W25" s="527" t="s">
        <v>725</v>
      </c>
      <c r="Z25" s="143"/>
    </row>
    <row r="26" spans="1:26">
      <c r="A26" s="6" t="s">
        <v>34</v>
      </c>
      <c r="B26" s="461" t="s">
        <v>16</v>
      </c>
      <c r="C26" s="461" t="s">
        <v>16</v>
      </c>
      <c r="D26" s="461" t="s">
        <v>16</v>
      </c>
      <c r="E26" s="461" t="s">
        <v>16</v>
      </c>
      <c r="G26" s="5" t="s">
        <v>34</v>
      </c>
      <c r="H26" s="462" t="s">
        <v>16</v>
      </c>
      <c r="I26" s="462" t="s">
        <v>16</v>
      </c>
      <c r="J26" s="462" t="s">
        <v>16</v>
      </c>
      <c r="K26" s="462" t="s">
        <v>16</v>
      </c>
      <c r="M26" s="6" t="s">
        <v>34</v>
      </c>
      <c r="N26" s="123" t="s">
        <v>16</v>
      </c>
      <c r="O26" s="123" t="s">
        <v>16</v>
      </c>
      <c r="P26" s="120"/>
      <c r="Q26" s="6" t="s">
        <v>34</v>
      </c>
      <c r="R26" s="123" t="s">
        <v>16</v>
      </c>
      <c r="S26" s="123" t="s">
        <v>16</v>
      </c>
      <c r="W26" s="261" t="s">
        <v>726</v>
      </c>
      <c r="Z26" s="143"/>
    </row>
    <row r="27" spans="1:26">
      <c r="A27" s="6" t="s">
        <v>284</v>
      </c>
      <c r="B27" s="461" t="s">
        <v>16</v>
      </c>
      <c r="C27" s="461" t="s">
        <v>16</v>
      </c>
      <c r="D27" s="461" t="s">
        <v>16</v>
      </c>
      <c r="E27" s="461" t="s">
        <v>16</v>
      </c>
      <c r="G27" s="5" t="s">
        <v>284</v>
      </c>
      <c r="H27" s="462" t="s">
        <v>16</v>
      </c>
      <c r="I27" s="462" t="s">
        <v>16</v>
      </c>
      <c r="J27" s="462" t="s">
        <v>16</v>
      </c>
      <c r="K27" s="462" t="s">
        <v>16</v>
      </c>
      <c r="M27" s="6" t="s">
        <v>284</v>
      </c>
      <c r="N27" s="123" t="s">
        <v>16</v>
      </c>
      <c r="O27" s="123" t="s">
        <v>16</v>
      </c>
      <c r="P27" s="120"/>
      <c r="Q27" s="6" t="s">
        <v>284</v>
      </c>
      <c r="R27" s="122" t="s">
        <v>16</v>
      </c>
      <c r="S27" s="123" t="s">
        <v>16</v>
      </c>
      <c r="Z27" s="143"/>
    </row>
    <row r="28" spans="1:26">
      <c r="A28" s="6" t="s">
        <v>35</v>
      </c>
      <c r="B28" s="455">
        <v>7291575</v>
      </c>
      <c r="C28" s="455">
        <v>2209803</v>
      </c>
      <c r="D28" s="455">
        <v>7324284</v>
      </c>
      <c r="E28" s="455">
        <v>2322809</v>
      </c>
      <c r="G28" s="5" t="s">
        <v>35</v>
      </c>
      <c r="H28" s="459" t="s">
        <v>11</v>
      </c>
      <c r="I28" s="459" t="s">
        <v>11</v>
      </c>
      <c r="J28" s="459" t="s">
        <v>11</v>
      </c>
      <c r="K28" s="459" t="s">
        <v>11</v>
      </c>
      <c r="M28" s="6" t="s">
        <v>35</v>
      </c>
      <c r="N28" s="122">
        <v>106.53</v>
      </c>
      <c r="O28" s="122">
        <v>98.04</v>
      </c>
      <c r="P28" s="120"/>
      <c r="Q28" s="6" t="s">
        <v>35</v>
      </c>
      <c r="R28" s="122" t="s">
        <v>11</v>
      </c>
      <c r="S28" s="122" t="s">
        <v>11</v>
      </c>
      <c r="Z28" s="143"/>
    </row>
    <row r="29" spans="1:26">
      <c r="A29" s="6" t="s">
        <v>22</v>
      </c>
      <c r="B29" s="455" t="s">
        <v>10</v>
      </c>
      <c r="C29" s="455" t="s">
        <v>10</v>
      </c>
      <c r="D29" s="455" t="s">
        <v>10</v>
      </c>
      <c r="E29" s="455" t="s">
        <v>10</v>
      </c>
      <c r="G29" s="5" t="s">
        <v>22</v>
      </c>
      <c r="H29" s="459" t="s">
        <v>10</v>
      </c>
      <c r="I29" s="459" t="s">
        <v>10</v>
      </c>
      <c r="J29" s="459" t="s">
        <v>10</v>
      </c>
      <c r="K29" s="459" t="s">
        <v>10</v>
      </c>
      <c r="M29" s="6" t="s">
        <v>22</v>
      </c>
      <c r="N29" s="121" t="s">
        <v>10</v>
      </c>
      <c r="O29" s="121" t="s">
        <v>10</v>
      </c>
      <c r="P29" s="120"/>
      <c r="Q29" s="6" t="s">
        <v>22</v>
      </c>
      <c r="R29" s="121" t="s">
        <v>10</v>
      </c>
      <c r="S29" s="121" t="s">
        <v>10</v>
      </c>
      <c r="Z29" s="143"/>
    </row>
    <row r="30" spans="1:26">
      <c r="A30" s="6"/>
      <c r="B30" s="17"/>
      <c r="C30" s="17"/>
      <c r="D30" s="17"/>
      <c r="E30" s="17"/>
      <c r="G30" s="6"/>
      <c r="H30" s="17"/>
      <c r="I30" s="17"/>
      <c r="J30" s="17"/>
      <c r="K30" s="17"/>
      <c r="M30" s="107"/>
      <c r="N30" s="124"/>
      <c r="O30" s="124"/>
      <c r="P30" s="120"/>
      <c r="Q30" s="107"/>
      <c r="R30" s="124"/>
      <c r="S30" s="124"/>
      <c r="Z30" s="143"/>
    </row>
    <row r="31" spans="1:26">
      <c r="A31" s="6" t="s">
        <v>23</v>
      </c>
      <c r="B31" s="17"/>
      <c r="C31" s="17"/>
      <c r="D31" s="17"/>
      <c r="E31" s="17"/>
      <c r="G31" s="6" t="s">
        <v>23</v>
      </c>
      <c r="H31" s="17"/>
      <c r="I31" s="17"/>
      <c r="J31" s="17"/>
      <c r="K31" s="17"/>
      <c r="M31" s="107" t="s">
        <v>23</v>
      </c>
      <c r="N31" s="122">
        <v>94.411614356807391</v>
      </c>
      <c r="O31" s="122">
        <v>88.739449884450494</v>
      </c>
      <c r="P31" s="120"/>
      <c r="Q31" s="107" t="s">
        <v>23</v>
      </c>
      <c r="R31" s="122"/>
      <c r="S31" s="122"/>
    </row>
    <row r="32" spans="1:26">
      <c r="A32" s="18" t="s">
        <v>24</v>
      </c>
      <c r="B32" s="19"/>
      <c r="C32" s="19"/>
      <c r="D32" s="19"/>
      <c r="E32" s="19"/>
      <c r="G32" s="18"/>
      <c r="H32" s="19"/>
      <c r="I32" s="19"/>
      <c r="J32" s="19"/>
      <c r="K32" s="19"/>
      <c r="M32" s="126" t="s">
        <v>224</v>
      </c>
    </row>
    <row r="33" spans="1:28">
      <c r="A33" s="20" t="s">
        <v>25</v>
      </c>
      <c r="B33" s="12"/>
      <c r="C33" s="12"/>
      <c r="D33" s="12"/>
      <c r="E33" s="12"/>
      <c r="H33" s="12"/>
      <c r="I33" s="12"/>
      <c r="J33" s="12"/>
      <c r="K33" s="12"/>
    </row>
    <row r="34" spans="1:28" ht="15.75">
      <c r="G34" s="20"/>
      <c r="U34" s="2115"/>
      <c r="V34" s="2115"/>
      <c r="W34" s="2115"/>
      <c r="X34" s="2115"/>
      <c r="Y34" s="2115"/>
      <c r="Z34" s="2115"/>
      <c r="AA34" s="2115"/>
      <c r="AB34" s="2115"/>
    </row>
    <row r="35" spans="1:28">
      <c r="A35" s="7" t="s">
        <v>26</v>
      </c>
      <c r="B35" s="8"/>
      <c r="G35" s="7"/>
    </row>
    <row r="36" spans="1:28">
      <c r="A36" s="2117" t="s">
        <v>28</v>
      </c>
      <c r="B36" s="8" t="s">
        <v>662</v>
      </c>
      <c r="G36" s="7"/>
    </row>
    <row r="37" spans="1:28">
      <c r="A37" s="2117"/>
      <c r="B37" s="8" t="s">
        <v>663</v>
      </c>
      <c r="C37" s="8"/>
      <c r="D37" s="8"/>
      <c r="E37" s="8"/>
      <c r="F37" s="8"/>
      <c r="G37" s="8"/>
      <c r="H37" s="8"/>
      <c r="I37" s="8"/>
      <c r="J37" s="8"/>
    </row>
    <row r="38" spans="1:28" ht="42.6" customHeight="1">
      <c r="A38" s="740" t="s">
        <v>13</v>
      </c>
      <c r="B38" s="2116" t="s">
        <v>664</v>
      </c>
      <c r="C38" s="2116"/>
      <c r="D38" s="2116"/>
      <c r="E38" s="2116"/>
      <c r="F38" s="2116"/>
      <c r="G38" s="2116"/>
      <c r="H38" s="2116"/>
      <c r="I38" s="2116"/>
      <c r="J38" s="2116"/>
      <c r="K38" s="2116"/>
      <c r="L38" s="2116"/>
      <c r="M38" s="2116"/>
      <c r="N38" s="2116"/>
      <c r="O38" s="2116"/>
      <c r="P38" s="2116"/>
      <c r="Q38" s="2116"/>
      <c r="R38" s="2116"/>
      <c r="S38" s="2116"/>
    </row>
    <row r="39" spans="1:28" ht="18" customHeight="1">
      <c r="A39" s="2100" t="s">
        <v>29</v>
      </c>
      <c r="B39" s="9" t="s">
        <v>184</v>
      </c>
      <c r="G39" s="9"/>
      <c r="H39" s="9"/>
      <c r="I39" s="9"/>
      <c r="J39" s="9"/>
      <c r="K39" s="9"/>
    </row>
    <row r="40" spans="1:28">
      <c r="A40" s="2100"/>
      <c r="B40" s="9" t="s">
        <v>185</v>
      </c>
      <c r="C40" s="9"/>
      <c r="D40" s="9"/>
      <c r="E40" s="9"/>
      <c r="F40" s="9"/>
      <c r="G40" s="9"/>
      <c r="H40" s="9"/>
      <c r="I40" s="9"/>
      <c r="J40" s="9"/>
      <c r="K40" s="9"/>
      <c r="T40" s="9"/>
    </row>
    <row r="41" spans="1:28">
      <c r="A41" s="2100"/>
      <c r="B41" s="9" t="s">
        <v>186</v>
      </c>
      <c r="C41" s="9"/>
      <c r="L41" s="9"/>
      <c r="M41" s="9"/>
      <c r="N41" s="9"/>
      <c r="O41" s="9"/>
      <c r="P41" s="9"/>
      <c r="Q41" s="9"/>
      <c r="R41" s="9"/>
      <c r="S41" s="9"/>
    </row>
    <row r="42" spans="1:28">
      <c r="A42" s="2100"/>
      <c r="B42" s="9" t="s">
        <v>949</v>
      </c>
    </row>
    <row r="43" spans="1:28">
      <c r="A43" s="2100"/>
      <c r="B43" s="9" t="s">
        <v>187</v>
      </c>
    </row>
    <row r="44" spans="1:28">
      <c r="A44" s="9" t="s">
        <v>30</v>
      </c>
      <c r="B44" s="9" t="s">
        <v>164</v>
      </c>
      <c r="C44" s="109"/>
      <c r="D44" s="109"/>
      <c r="E44" s="109"/>
      <c r="F44" s="109"/>
      <c r="G44" s="109"/>
      <c r="H44" s="109"/>
      <c r="I44" s="109"/>
      <c r="J44" s="109"/>
      <c r="W44" s="228"/>
    </row>
    <row r="45" spans="1:28">
      <c r="A45" s="9" t="s">
        <v>17</v>
      </c>
      <c r="B45" s="222" t="s">
        <v>947</v>
      </c>
      <c r="C45" s="109"/>
      <c r="D45" s="109"/>
      <c r="E45" s="109"/>
      <c r="F45" s="109"/>
      <c r="G45" s="109"/>
      <c r="H45" s="109"/>
      <c r="I45" s="109"/>
      <c r="J45" s="109"/>
      <c r="K45" s="109"/>
      <c r="W45" s="228"/>
    </row>
    <row r="46" spans="1:28">
      <c r="A46" s="9" t="s">
        <v>31</v>
      </c>
      <c r="B46" s="9" t="s">
        <v>235</v>
      </c>
      <c r="C46" s="109"/>
      <c r="D46" s="109"/>
      <c r="E46" s="109"/>
      <c r="F46" s="109"/>
      <c r="G46" s="109"/>
      <c r="H46" s="109"/>
      <c r="I46" s="109"/>
      <c r="J46" s="109"/>
      <c r="K46" s="109"/>
    </row>
    <row r="47" spans="1:28">
      <c r="A47" s="9" t="s">
        <v>19</v>
      </c>
      <c r="B47" s="109" t="s">
        <v>921</v>
      </c>
    </row>
    <row r="48" spans="1:28">
      <c r="A48" s="2100" t="s">
        <v>33</v>
      </c>
      <c r="B48" s="109" t="s">
        <v>665</v>
      </c>
    </row>
    <row r="49" spans="1:19">
      <c r="A49" s="2100"/>
      <c r="B49" s="109" t="s">
        <v>144</v>
      </c>
    </row>
    <row r="51" spans="1:19" ht="15.75">
      <c r="S51" s="201"/>
    </row>
    <row r="70" spans="19:19">
      <c r="S70" s="109" t="s">
        <v>229</v>
      </c>
    </row>
  </sheetData>
  <sortState ref="Y8:Z28">
    <sortCondition descending="1" ref="Z8:Z28"/>
  </sortState>
  <mergeCells count="19">
    <mergeCell ref="U34:AB34"/>
    <mergeCell ref="N7:O7"/>
    <mergeCell ref="A39:A43"/>
    <mergeCell ref="A48:A49"/>
    <mergeCell ref="B38:S38"/>
    <mergeCell ref="A36:A37"/>
    <mergeCell ref="V6:W6"/>
    <mergeCell ref="R7:S7"/>
    <mergeCell ref="A1:K1"/>
    <mergeCell ref="M1:W1"/>
    <mergeCell ref="B5:C5"/>
    <mergeCell ref="D5:E5"/>
    <mergeCell ref="H5:I5"/>
    <mergeCell ref="A2:I2"/>
    <mergeCell ref="M2:W2"/>
    <mergeCell ref="V5:W5"/>
    <mergeCell ref="J5:K5"/>
    <mergeCell ref="N5:O5"/>
    <mergeCell ref="R5:S5"/>
  </mergeCells>
  <phoneticPr fontId="82" type="noConversion"/>
  <pageMargins left="0.17" right="0.28000000000000003" top="0.44" bottom="0.37" header="0.4" footer="0.43"/>
  <pageSetup paperSize="9" scale="41" orientation="landscape" horizontalDpi="4294967292" verticalDpi="4294967292"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V41"/>
  <sheetViews>
    <sheetView zoomScale="60" zoomScaleNormal="60" workbookViewId="0">
      <selection sqref="A1:J1"/>
    </sheetView>
  </sheetViews>
  <sheetFormatPr baseColWidth="10" defaultRowHeight="15"/>
  <cols>
    <col min="2" max="5" width="10.77734375" customWidth="1"/>
    <col min="6" max="6" width="3.5546875" customWidth="1"/>
    <col min="7" max="7" width="9.88671875" customWidth="1"/>
    <col min="8" max="11" width="10.77734375" customWidth="1"/>
    <col min="12" max="12" width="4.44140625" customWidth="1"/>
    <col min="16" max="16" width="3.5546875" customWidth="1"/>
    <col min="19" max="19" width="11.109375" customWidth="1"/>
    <col min="20" max="21" width="18.77734375" customWidth="1"/>
  </cols>
  <sheetData>
    <row r="1" spans="1:22" ht="32.85" customHeight="1">
      <c r="A1" s="2120" t="s">
        <v>70</v>
      </c>
      <c r="B1" s="2120"/>
      <c r="C1" s="2120"/>
      <c r="D1" s="2120"/>
      <c r="E1" s="2120"/>
      <c r="F1" s="2120"/>
      <c r="G1" s="2120"/>
      <c r="H1" s="2120"/>
      <c r="I1" s="2120"/>
      <c r="J1" s="2120"/>
      <c r="K1" s="1242"/>
      <c r="L1" s="1242"/>
      <c r="M1" s="1242"/>
      <c r="N1" s="1242"/>
      <c r="O1" s="1242"/>
      <c r="P1" s="1242"/>
      <c r="Q1" s="1242"/>
      <c r="R1" s="1242"/>
      <c r="S1" s="1242"/>
    </row>
    <row r="2" spans="1:22" ht="18">
      <c r="A2" s="2126" t="s">
        <v>40</v>
      </c>
      <c r="B2" s="2126"/>
      <c r="C2" s="1243"/>
      <c r="D2" s="1243"/>
      <c r="E2" s="1243"/>
      <c r="F2" s="1244"/>
      <c r="G2" s="1244"/>
      <c r="H2" s="1244"/>
      <c r="I2" s="1244"/>
      <c r="J2" s="1244"/>
      <c r="K2" s="1244"/>
      <c r="L2" s="1244"/>
      <c r="M2" s="1245" t="s">
        <v>40</v>
      </c>
      <c r="N2" s="1243"/>
      <c r="O2" s="1243"/>
      <c r="P2" s="1243"/>
      <c r="Q2" s="1243"/>
      <c r="R2" s="1244"/>
      <c r="S2" s="1244"/>
      <c r="T2" s="12"/>
      <c r="U2" s="12"/>
      <c r="V2" s="12"/>
    </row>
    <row r="3" spans="1:22" ht="40.9" customHeight="1">
      <c r="A3" s="2121" t="s">
        <v>943</v>
      </c>
      <c r="B3" s="2121"/>
      <c r="C3" s="2121"/>
      <c r="D3" s="2121"/>
      <c r="E3" s="2121"/>
      <c r="F3" s="2121"/>
      <c r="G3" s="2121"/>
      <c r="H3" s="2121"/>
      <c r="I3" s="2121"/>
      <c r="J3" s="2121"/>
      <c r="K3" s="1246"/>
      <c r="L3" s="1246"/>
      <c r="M3" s="2121" t="s">
        <v>943</v>
      </c>
      <c r="N3" s="2121"/>
      <c r="O3" s="2121"/>
      <c r="P3" s="2121"/>
      <c r="Q3" s="2121"/>
      <c r="R3" s="2121"/>
      <c r="S3" s="2121"/>
      <c r="T3" s="220"/>
      <c r="U3" s="220"/>
      <c r="V3" s="220"/>
    </row>
    <row r="4" spans="1:22" ht="5.85" customHeight="1">
      <c r="A4" s="13"/>
      <c r="B4" s="13"/>
      <c r="C4" s="13"/>
      <c r="D4" s="13"/>
      <c r="E4" s="13"/>
      <c r="F4" s="13"/>
      <c r="G4" s="13"/>
      <c r="H4" s="13"/>
      <c r="I4" s="13"/>
      <c r="J4" s="13"/>
      <c r="K4" s="13"/>
      <c r="L4" s="13"/>
      <c r="M4" s="13"/>
      <c r="N4" s="13"/>
      <c r="O4" s="13"/>
      <c r="P4" s="13"/>
      <c r="Q4" s="13"/>
    </row>
    <row r="5" spans="1:22" ht="15.75">
      <c r="A5" s="11" t="s">
        <v>4</v>
      </c>
      <c r="B5" s="14"/>
      <c r="C5" s="14"/>
      <c r="D5" s="14"/>
      <c r="E5" s="14"/>
      <c r="F5" s="14"/>
      <c r="G5" s="1" t="s">
        <v>27</v>
      </c>
      <c r="H5" s="14"/>
      <c r="I5" s="14"/>
      <c r="J5" s="14"/>
      <c r="K5" s="14"/>
      <c r="L5" s="14"/>
      <c r="N5" s="14"/>
      <c r="O5" s="14"/>
      <c r="P5" s="14"/>
    </row>
    <row r="6" spans="1:22" ht="123" customHeight="1">
      <c r="A6" s="463" t="s">
        <v>5</v>
      </c>
      <c r="B6" s="2112" t="s">
        <v>41</v>
      </c>
      <c r="C6" s="2112"/>
      <c r="D6" s="2123" t="s">
        <v>922</v>
      </c>
      <c r="E6" s="2112"/>
      <c r="F6" s="180"/>
      <c r="G6" s="463" t="s">
        <v>5</v>
      </c>
      <c r="H6" s="2112" t="s">
        <v>41</v>
      </c>
      <c r="I6" s="2112"/>
      <c r="J6" s="2123" t="s">
        <v>922</v>
      </c>
      <c r="K6" s="2112"/>
      <c r="M6" s="115"/>
      <c r="N6" s="2122" t="s">
        <v>191</v>
      </c>
      <c r="O6" s="2122"/>
      <c r="P6" s="126"/>
      <c r="Q6" s="115"/>
      <c r="R6" s="2122" t="s">
        <v>191</v>
      </c>
      <c r="S6" s="2122"/>
    </row>
    <row r="7" spans="1:22" ht="15" customHeight="1">
      <c r="A7" s="463"/>
      <c r="B7" s="468" t="s">
        <v>9</v>
      </c>
      <c r="C7" s="468" t="s">
        <v>39</v>
      </c>
      <c r="D7" s="468" t="s">
        <v>9</v>
      </c>
      <c r="E7" s="468" t="s">
        <v>39</v>
      </c>
      <c r="F7" s="180"/>
      <c r="G7" s="463"/>
      <c r="H7" s="468" t="s">
        <v>9</v>
      </c>
      <c r="I7" s="468" t="s">
        <v>39</v>
      </c>
      <c r="J7" s="468" t="s">
        <v>9</v>
      </c>
      <c r="K7" s="468" t="s">
        <v>39</v>
      </c>
      <c r="M7" s="115"/>
      <c r="N7" s="125" t="s">
        <v>53</v>
      </c>
      <c r="O7" s="128" t="s">
        <v>39</v>
      </c>
      <c r="P7" s="126"/>
      <c r="Q7" s="115"/>
      <c r="R7" s="125" t="s">
        <v>53</v>
      </c>
      <c r="S7" s="128" t="s">
        <v>39</v>
      </c>
    </row>
    <row r="8" spans="1:22">
      <c r="A8" s="469"/>
      <c r="B8" s="470"/>
      <c r="C8" s="470"/>
      <c r="D8" s="470"/>
      <c r="E8" s="470"/>
      <c r="F8" s="120"/>
      <c r="G8" s="469"/>
      <c r="H8" s="470"/>
      <c r="I8" s="470"/>
      <c r="J8" s="470"/>
      <c r="K8" s="470"/>
      <c r="M8" s="115"/>
      <c r="N8" s="2124">
        <v>2013</v>
      </c>
      <c r="O8" s="2125"/>
      <c r="P8" s="126"/>
      <c r="Q8" s="115"/>
      <c r="R8" s="2124">
        <v>2015</v>
      </c>
      <c r="S8" s="2125"/>
    </row>
    <row r="9" spans="1:22">
      <c r="A9" s="15"/>
      <c r="B9" s="15"/>
      <c r="C9" s="15"/>
      <c r="D9" s="16"/>
      <c r="E9" s="16"/>
      <c r="G9" s="15"/>
      <c r="H9" s="15"/>
      <c r="I9" s="15"/>
      <c r="J9" s="16"/>
      <c r="K9" s="16"/>
      <c r="M9" s="119"/>
      <c r="N9" s="119"/>
      <c r="O9" s="119"/>
      <c r="P9" s="126"/>
      <c r="Q9" s="119"/>
      <c r="R9" s="124"/>
      <c r="S9" s="124"/>
    </row>
    <row r="10" spans="1:22">
      <c r="A10" s="6" t="s">
        <v>28</v>
      </c>
      <c r="B10" s="448" t="s">
        <v>11</v>
      </c>
      <c r="C10" s="448" t="s">
        <v>11</v>
      </c>
      <c r="D10" s="448" t="s">
        <v>11</v>
      </c>
      <c r="E10" s="448" t="s">
        <v>11</v>
      </c>
      <c r="G10" s="5" t="s">
        <v>28</v>
      </c>
      <c r="H10" s="455" t="s">
        <v>11</v>
      </c>
      <c r="I10" s="455" t="s">
        <v>11</v>
      </c>
      <c r="J10" s="455" t="s">
        <v>11</v>
      </c>
      <c r="K10" s="455" t="s">
        <v>11</v>
      </c>
      <c r="M10" s="6" t="s">
        <v>28</v>
      </c>
      <c r="N10" s="122" t="s">
        <v>11</v>
      </c>
      <c r="O10" s="122" t="s">
        <v>11</v>
      </c>
      <c r="P10" s="155"/>
      <c r="Q10" s="6" t="s">
        <v>28</v>
      </c>
      <c r="R10" s="122" t="s">
        <v>11</v>
      </c>
      <c r="S10" s="122" t="s">
        <v>11</v>
      </c>
    </row>
    <row r="11" spans="1:22">
      <c r="A11" s="6" t="s">
        <v>12</v>
      </c>
      <c r="B11" s="455" t="s">
        <v>10</v>
      </c>
      <c r="C11" s="459" t="s">
        <v>10</v>
      </c>
      <c r="D11" s="455" t="s">
        <v>10</v>
      </c>
      <c r="E11" s="459" t="s">
        <v>45</v>
      </c>
      <c r="G11" s="5" t="s">
        <v>12</v>
      </c>
      <c r="H11" s="459" t="s">
        <v>45</v>
      </c>
      <c r="I11" s="459" t="s">
        <v>45</v>
      </c>
      <c r="J11" s="459" t="s">
        <v>45</v>
      </c>
      <c r="K11" s="459" t="s">
        <v>45</v>
      </c>
      <c r="M11" s="6" t="s">
        <v>12</v>
      </c>
      <c r="N11" s="122" t="s">
        <v>10</v>
      </c>
      <c r="O11" s="122" t="s">
        <v>10</v>
      </c>
      <c r="P11" s="155"/>
      <c r="Q11" s="6" t="s">
        <v>12</v>
      </c>
      <c r="R11" s="122" t="s">
        <v>10</v>
      </c>
      <c r="S11" s="122" t="s">
        <v>10</v>
      </c>
    </row>
    <row r="12" spans="1:22">
      <c r="A12" s="6" t="s">
        <v>13</v>
      </c>
      <c r="B12" s="467">
        <v>2665380</v>
      </c>
      <c r="C12" s="467" t="s">
        <v>10</v>
      </c>
      <c r="D12" s="467">
        <v>12741723</v>
      </c>
      <c r="E12" s="467" t="s">
        <v>10</v>
      </c>
      <c r="G12" s="5" t="s">
        <v>13</v>
      </c>
      <c r="H12" s="455">
        <v>3193773</v>
      </c>
      <c r="I12" s="455">
        <v>187012</v>
      </c>
      <c r="J12" s="455">
        <v>12788314</v>
      </c>
      <c r="K12" s="455">
        <v>2103518</v>
      </c>
      <c r="M12" s="6" t="s">
        <v>13</v>
      </c>
      <c r="N12" s="122">
        <v>20.918520988095565</v>
      </c>
      <c r="O12" s="122">
        <v>6.2115298767192124</v>
      </c>
      <c r="P12" s="155"/>
      <c r="Q12" s="6" t="s">
        <v>13</v>
      </c>
      <c r="R12" s="122">
        <v>24.974152183000825</v>
      </c>
      <c r="S12" s="122">
        <v>8.8904397300141955</v>
      </c>
    </row>
    <row r="13" spans="1:22">
      <c r="A13" s="6" t="s">
        <v>29</v>
      </c>
      <c r="B13" s="467">
        <v>52943</v>
      </c>
      <c r="C13" s="467">
        <v>5890</v>
      </c>
      <c r="D13" s="467">
        <v>191917</v>
      </c>
      <c r="E13" s="467">
        <v>42133</v>
      </c>
      <c r="G13" s="100" t="s">
        <v>29</v>
      </c>
      <c r="H13" s="455">
        <v>65826</v>
      </c>
      <c r="I13" s="455">
        <v>10497</v>
      </c>
      <c r="J13" s="455">
        <v>207560</v>
      </c>
      <c r="K13" s="455">
        <v>48153</v>
      </c>
      <c r="M13" s="6" t="s">
        <v>29</v>
      </c>
      <c r="N13" s="122">
        <v>27.586404539462372</v>
      </c>
      <c r="O13" s="122">
        <v>13.979540979999999</v>
      </c>
      <c r="P13" s="155"/>
      <c r="Q13" s="6" t="s">
        <v>29</v>
      </c>
      <c r="R13" s="122">
        <v>31.71420312198882</v>
      </c>
      <c r="S13" s="122">
        <v>21.799264843311946</v>
      </c>
    </row>
    <row r="14" spans="1:22">
      <c r="A14" s="6" t="s">
        <v>30</v>
      </c>
      <c r="B14" s="453">
        <v>7363</v>
      </c>
      <c r="C14" s="782" t="s">
        <v>11</v>
      </c>
      <c r="D14" s="782" t="s">
        <v>11</v>
      </c>
      <c r="E14" s="782" t="s">
        <v>11</v>
      </c>
      <c r="G14" s="100" t="s">
        <v>163</v>
      </c>
      <c r="H14" s="453">
        <v>2785</v>
      </c>
      <c r="I14" s="782" t="s">
        <v>11</v>
      </c>
      <c r="J14" s="782" t="s">
        <v>11</v>
      </c>
      <c r="K14" s="782" t="s">
        <v>11</v>
      </c>
      <c r="M14" s="6" t="s">
        <v>30</v>
      </c>
      <c r="N14" s="124" t="s">
        <v>11</v>
      </c>
      <c r="O14" s="122" t="s">
        <v>11</v>
      </c>
      <c r="P14" s="155"/>
      <c r="Q14" s="6" t="s">
        <v>30</v>
      </c>
      <c r="R14" s="124" t="s">
        <v>11</v>
      </c>
      <c r="S14" s="122" t="s">
        <v>11</v>
      </c>
    </row>
    <row r="15" spans="1:22">
      <c r="A15" s="6" t="s">
        <v>14</v>
      </c>
      <c r="B15" s="455" t="s">
        <v>11</v>
      </c>
      <c r="C15" s="459" t="s">
        <v>11</v>
      </c>
      <c r="D15" s="455" t="s">
        <v>11</v>
      </c>
      <c r="E15" s="459" t="s">
        <v>11</v>
      </c>
      <c r="G15" s="5" t="s">
        <v>14</v>
      </c>
      <c r="H15" s="455" t="s">
        <v>11</v>
      </c>
      <c r="I15" s="455" t="s">
        <v>11</v>
      </c>
      <c r="J15" s="455" t="s">
        <v>11</v>
      </c>
      <c r="K15" s="455" t="s">
        <v>11</v>
      </c>
      <c r="M15" s="6" t="s">
        <v>14</v>
      </c>
      <c r="N15" s="122" t="s">
        <v>11</v>
      </c>
      <c r="O15" s="122" t="s">
        <v>11</v>
      </c>
      <c r="P15" s="155"/>
      <c r="Q15" s="6" t="s">
        <v>14</v>
      </c>
      <c r="R15" s="122" t="s">
        <v>11</v>
      </c>
      <c r="S15" s="122" t="s">
        <v>11</v>
      </c>
    </row>
    <row r="16" spans="1:22">
      <c r="A16" s="6" t="s">
        <v>15</v>
      </c>
      <c r="B16" s="455" t="s">
        <v>16</v>
      </c>
      <c r="C16" s="459" t="s">
        <v>16</v>
      </c>
      <c r="D16" s="455" t="s">
        <v>16</v>
      </c>
      <c r="E16" s="459" t="s">
        <v>16</v>
      </c>
      <c r="G16" s="5" t="s">
        <v>15</v>
      </c>
      <c r="H16" s="459" t="s">
        <v>16</v>
      </c>
      <c r="I16" s="459" t="s">
        <v>16</v>
      </c>
      <c r="J16" s="459" t="s">
        <v>16</v>
      </c>
      <c r="K16" s="459" t="s">
        <v>16</v>
      </c>
      <c r="M16" s="6" t="s">
        <v>15</v>
      </c>
      <c r="N16" s="124" t="s">
        <v>16</v>
      </c>
      <c r="O16" s="124" t="s">
        <v>16</v>
      </c>
      <c r="P16" s="155"/>
      <c r="Q16" s="6" t="s">
        <v>15</v>
      </c>
      <c r="R16" s="124" t="s">
        <v>16</v>
      </c>
      <c r="S16" s="124" t="s">
        <v>16</v>
      </c>
    </row>
    <row r="17" spans="1:19">
      <c r="A17" s="6" t="s">
        <v>17</v>
      </c>
      <c r="B17" s="455" t="s">
        <v>10</v>
      </c>
      <c r="C17" s="459" t="s">
        <v>10</v>
      </c>
      <c r="D17" s="455" t="s">
        <v>10</v>
      </c>
      <c r="E17" s="459" t="s">
        <v>10</v>
      </c>
      <c r="G17" s="5" t="s">
        <v>17</v>
      </c>
      <c r="H17" s="459" t="s">
        <v>10</v>
      </c>
      <c r="I17" s="459" t="s">
        <v>10</v>
      </c>
      <c r="J17" s="459" t="s">
        <v>10</v>
      </c>
      <c r="K17" s="459" t="s">
        <v>10</v>
      </c>
      <c r="M17" s="6" t="s">
        <v>17</v>
      </c>
      <c r="N17" s="124" t="s">
        <v>10</v>
      </c>
      <c r="O17" s="124" t="s">
        <v>10</v>
      </c>
      <c r="P17" s="155"/>
      <c r="Q17" s="6" t="s">
        <v>17</v>
      </c>
      <c r="R17" s="124" t="s">
        <v>10</v>
      </c>
      <c r="S17" s="124" t="s">
        <v>10</v>
      </c>
    </row>
    <row r="18" spans="1:19">
      <c r="A18" s="6" t="s">
        <v>31</v>
      </c>
      <c r="B18" s="455" t="s">
        <v>11</v>
      </c>
      <c r="C18" s="459" t="s">
        <v>11</v>
      </c>
      <c r="D18" s="455" t="s">
        <v>11</v>
      </c>
      <c r="E18" s="459" t="s">
        <v>11</v>
      </c>
      <c r="G18" s="5" t="s">
        <v>31</v>
      </c>
      <c r="H18" s="447" t="s">
        <v>11</v>
      </c>
      <c r="I18" s="447" t="s">
        <v>11</v>
      </c>
      <c r="J18" s="447" t="s">
        <v>11</v>
      </c>
      <c r="K18" s="447" t="s">
        <v>11</v>
      </c>
      <c r="M18" s="6" t="s">
        <v>31</v>
      </c>
      <c r="N18" s="122" t="s">
        <v>11</v>
      </c>
      <c r="O18" s="122" t="s">
        <v>11</v>
      </c>
      <c r="P18" s="155"/>
      <c r="Q18" s="6" t="s">
        <v>31</v>
      </c>
      <c r="R18" s="122" t="s">
        <v>11</v>
      </c>
      <c r="S18" s="122" t="s">
        <v>11</v>
      </c>
    </row>
    <row r="19" spans="1:19">
      <c r="A19" s="6" t="s">
        <v>32</v>
      </c>
      <c r="B19" s="458" t="s">
        <v>16</v>
      </c>
      <c r="C19" s="458" t="s">
        <v>16</v>
      </c>
      <c r="D19" s="458" t="s">
        <v>16</v>
      </c>
      <c r="E19" s="458" t="s">
        <v>16</v>
      </c>
      <c r="G19" s="5" t="s">
        <v>32</v>
      </c>
      <c r="H19" s="458" t="s">
        <v>16</v>
      </c>
      <c r="I19" s="458" t="s">
        <v>16</v>
      </c>
      <c r="J19" s="458" t="s">
        <v>16</v>
      </c>
      <c r="K19" s="458" t="s">
        <v>16</v>
      </c>
      <c r="M19" s="6" t="s">
        <v>32</v>
      </c>
      <c r="N19" s="124" t="s">
        <v>16</v>
      </c>
      <c r="O19" s="124" t="s">
        <v>16</v>
      </c>
      <c r="P19" s="155"/>
      <c r="Q19" s="6" t="s">
        <v>32</v>
      </c>
      <c r="R19" s="124" t="s">
        <v>16</v>
      </c>
      <c r="S19" s="124" t="s">
        <v>16</v>
      </c>
    </row>
    <row r="20" spans="1:19">
      <c r="A20" s="6" t="s">
        <v>18</v>
      </c>
      <c r="B20" s="458" t="s">
        <v>10</v>
      </c>
      <c r="C20" s="458" t="s">
        <v>10</v>
      </c>
      <c r="D20" s="458" t="s">
        <v>10</v>
      </c>
      <c r="E20" s="458" t="s">
        <v>10</v>
      </c>
      <c r="G20" s="100" t="s">
        <v>18</v>
      </c>
      <c r="H20" s="467" t="s">
        <v>10</v>
      </c>
      <c r="I20" s="467" t="s">
        <v>10</v>
      </c>
      <c r="J20" s="467" t="s">
        <v>10</v>
      </c>
      <c r="K20" s="467" t="s">
        <v>10</v>
      </c>
      <c r="M20" s="6" t="s">
        <v>18</v>
      </c>
      <c r="N20" s="124" t="s">
        <v>10</v>
      </c>
      <c r="O20" s="124" t="s">
        <v>10</v>
      </c>
      <c r="P20" s="155"/>
      <c r="Q20" s="6" t="s">
        <v>18</v>
      </c>
      <c r="R20" s="124" t="s">
        <v>10</v>
      </c>
      <c r="S20" s="124" t="s">
        <v>10</v>
      </c>
    </row>
    <row r="21" spans="1:19">
      <c r="A21" s="6" t="s">
        <v>19</v>
      </c>
      <c r="B21" s="467" t="s">
        <v>11</v>
      </c>
      <c r="C21" s="467" t="s">
        <v>11</v>
      </c>
      <c r="D21" s="467" t="s">
        <v>11</v>
      </c>
      <c r="E21" s="467" t="s">
        <v>11</v>
      </c>
      <c r="G21" s="5" t="s">
        <v>19</v>
      </c>
      <c r="H21" s="467" t="s">
        <v>11</v>
      </c>
      <c r="I21" s="467" t="s">
        <v>11</v>
      </c>
      <c r="J21" s="467" t="s">
        <v>11</v>
      </c>
      <c r="K21" s="467" t="s">
        <v>11</v>
      </c>
      <c r="M21" s="6" t="s">
        <v>19</v>
      </c>
      <c r="N21" s="122" t="s">
        <v>11</v>
      </c>
      <c r="O21" s="122" t="s">
        <v>11</v>
      </c>
      <c r="P21" s="155"/>
      <c r="Q21" s="6" t="s">
        <v>19</v>
      </c>
      <c r="R21" s="122" t="s">
        <v>11</v>
      </c>
      <c r="S21" s="122" t="s">
        <v>11</v>
      </c>
    </row>
    <row r="22" spans="1:19">
      <c r="A22" s="6" t="s">
        <v>20</v>
      </c>
      <c r="B22" s="467" t="s">
        <v>11</v>
      </c>
      <c r="C22" s="467" t="s">
        <v>11</v>
      </c>
      <c r="D22" s="467" t="s">
        <v>11</v>
      </c>
      <c r="E22" s="467" t="s">
        <v>11</v>
      </c>
      <c r="G22" s="6" t="s">
        <v>20</v>
      </c>
      <c r="H22" s="467" t="s">
        <v>11</v>
      </c>
      <c r="I22" s="467" t="s">
        <v>11</v>
      </c>
      <c r="J22" s="467" t="s">
        <v>11</v>
      </c>
      <c r="K22" s="467" t="s">
        <v>11</v>
      </c>
      <c r="M22" s="6" t="s">
        <v>20</v>
      </c>
      <c r="N22" s="124" t="s">
        <v>11</v>
      </c>
      <c r="O22" s="124" t="s">
        <v>11</v>
      </c>
      <c r="P22" s="155"/>
      <c r="Q22" s="6" t="s">
        <v>20</v>
      </c>
      <c r="R22" s="124" t="s">
        <v>11</v>
      </c>
      <c r="S22" s="124" t="s">
        <v>11</v>
      </c>
    </row>
    <row r="23" spans="1:19">
      <c r="A23" s="6" t="s">
        <v>21</v>
      </c>
      <c r="B23" s="455" t="s">
        <v>10</v>
      </c>
      <c r="C23" s="459" t="s">
        <v>10</v>
      </c>
      <c r="D23" s="455" t="s">
        <v>10</v>
      </c>
      <c r="E23" s="459" t="s">
        <v>10</v>
      </c>
      <c r="G23" s="5" t="s">
        <v>21</v>
      </c>
      <c r="H23" s="447" t="s">
        <v>11</v>
      </c>
      <c r="I23" s="447" t="s">
        <v>11</v>
      </c>
      <c r="J23" s="447" t="s">
        <v>11</v>
      </c>
      <c r="K23" s="447" t="s">
        <v>11</v>
      </c>
      <c r="M23" s="6" t="s">
        <v>21</v>
      </c>
      <c r="N23" s="124" t="s">
        <v>11</v>
      </c>
      <c r="O23" s="124" t="s">
        <v>11</v>
      </c>
      <c r="P23" s="155"/>
      <c r="Q23" s="6" t="s">
        <v>21</v>
      </c>
      <c r="R23" s="124" t="s">
        <v>11</v>
      </c>
      <c r="S23" s="124" t="s">
        <v>11</v>
      </c>
    </row>
    <row r="24" spans="1:19">
      <c r="A24" s="6" t="s">
        <v>77</v>
      </c>
      <c r="B24" s="459" t="s">
        <v>10</v>
      </c>
      <c r="C24" s="459" t="s">
        <v>10</v>
      </c>
      <c r="D24" s="459" t="s">
        <v>10</v>
      </c>
      <c r="E24" s="459" t="s">
        <v>10</v>
      </c>
      <c r="G24" s="5" t="s">
        <v>77</v>
      </c>
      <c r="H24" s="459" t="s">
        <v>10</v>
      </c>
      <c r="I24" s="459" t="s">
        <v>10</v>
      </c>
      <c r="J24" s="459" t="s">
        <v>10</v>
      </c>
      <c r="K24" s="459" t="s">
        <v>10</v>
      </c>
      <c r="M24" s="6" t="s">
        <v>77</v>
      </c>
      <c r="N24" s="124" t="s">
        <v>10</v>
      </c>
      <c r="O24" s="124" t="s">
        <v>10</v>
      </c>
      <c r="P24" s="155"/>
      <c r="Q24" s="6" t="s">
        <v>77</v>
      </c>
      <c r="R24" s="122" t="s">
        <v>10</v>
      </c>
      <c r="S24" s="122" t="s">
        <v>10</v>
      </c>
    </row>
    <row r="25" spans="1:19">
      <c r="A25" s="6" t="s">
        <v>33</v>
      </c>
      <c r="B25" s="455" t="s">
        <v>11</v>
      </c>
      <c r="C25" s="459" t="s">
        <v>11</v>
      </c>
      <c r="D25" s="455" t="s">
        <v>11</v>
      </c>
      <c r="E25" s="459" t="s">
        <v>11</v>
      </c>
      <c r="G25" s="5" t="s">
        <v>33</v>
      </c>
      <c r="H25" s="459" t="s">
        <v>10</v>
      </c>
      <c r="I25" s="459" t="s">
        <v>10</v>
      </c>
      <c r="J25" s="459" t="s">
        <v>10</v>
      </c>
      <c r="K25" s="459" t="s">
        <v>10</v>
      </c>
      <c r="M25" s="6" t="s">
        <v>33</v>
      </c>
      <c r="N25" s="124" t="s">
        <v>10</v>
      </c>
      <c r="O25" s="124" t="s">
        <v>10</v>
      </c>
      <c r="P25" s="155"/>
      <c r="Q25" s="6" t="s">
        <v>33</v>
      </c>
      <c r="R25" s="122" t="s">
        <v>10</v>
      </c>
      <c r="S25" s="122" t="s">
        <v>10</v>
      </c>
    </row>
    <row r="26" spans="1:19">
      <c r="A26" s="6" t="s">
        <v>79</v>
      </c>
      <c r="B26" s="455">
        <v>89004</v>
      </c>
      <c r="C26" s="459" t="s">
        <v>11</v>
      </c>
      <c r="D26" s="455">
        <v>308571</v>
      </c>
      <c r="E26" s="459" t="s">
        <v>11</v>
      </c>
      <c r="G26" s="5" t="s">
        <v>79</v>
      </c>
      <c r="H26" s="467" t="s">
        <v>11</v>
      </c>
      <c r="I26" s="467" t="s">
        <v>11</v>
      </c>
      <c r="J26" s="467" t="s">
        <v>11</v>
      </c>
      <c r="K26" s="467" t="s">
        <v>11</v>
      </c>
      <c r="L26" s="96"/>
      <c r="M26" s="6" t="s">
        <v>79</v>
      </c>
      <c r="N26" s="122">
        <v>28.843928949901322</v>
      </c>
      <c r="O26" s="124" t="s">
        <v>11</v>
      </c>
      <c r="P26" s="155"/>
      <c r="Q26" s="6" t="s">
        <v>79</v>
      </c>
      <c r="R26" s="124" t="s">
        <v>11</v>
      </c>
      <c r="S26" s="124" t="s">
        <v>11</v>
      </c>
    </row>
    <row r="27" spans="1:19">
      <c r="A27" s="6" t="s">
        <v>34</v>
      </c>
      <c r="B27" s="455" t="s">
        <v>16</v>
      </c>
      <c r="C27" s="459" t="s">
        <v>16</v>
      </c>
      <c r="D27" s="455" t="s">
        <v>16</v>
      </c>
      <c r="E27" s="459" t="s">
        <v>16</v>
      </c>
      <c r="G27" s="5" t="s">
        <v>34</v>
      </c>
      <c r="H27" s="459" t="s">
        <v>16</v>
      </c>
      <c r="I27" s="459" t="s">
        <v>16</v>
      </c>
      <c r="J27" s="459" t="s">
        <v>16</v>
      </c>
      <c r="K27" s="459" t="s">
        <v>16</v>
      </c>
      <c r="M27" s="6" t="s">
        <v>34</v>
      </c>
      <c r="N27" s="124" t="s">
        <v>16</v>
      </c>
      <c r="O27" s="124" t="s">
        <v>16</v>
      </c>
      <c r="P27" s="155"/>
      <c r="Q27" s="6" t="s">
        <v>34</v>
      </c>
      <c r="R27" s="124" t="s">
        <v>16</v>
      </c>
      <c r="S27" s="124" t="s">
        <v>16</v>
      </c>
    </row>
    <row r="28" spans="1:19">
      <c r="A28" s="6" t="s">
        <v>284</v>
      </c>
      <c r="B28" s="455" t="s">
        <v>16</v>
      </c>
      <c r="C28" s="459" t="s">
        <v>16</v>
      </c>
      <c r="D28" s="455" t="s">
        <v>16</v>
      </c>
      <c r="E28" s="459" t="s">
        <v>16</v>
      </c>
      <c r="G28" s="5" t="s">
        <v>284</v>
      </c>
      <c r="H28" s="459" t="s">
        <v>16</v>
      </c>
      <c r="I28" s="459" t="s">
        <v>16</v>
      </c>
      <c r="J28" s="459" t="s">
        <v>16</v>
      </c>
      <c r="K28" s="459" t="s">
        <v>16</v>
      </c>
      <c r="M28" s="6" t="s">
        <v>284</v>
      </c>
      <c r="N28" s="124" t="s">
        <v>16</v>
      </c>
      <c r="O28" s="124" t="s">
        <v>16</v>
      </c>
      <c r="P28" s="155"/>
      <c r="Q28" s="6" t="s">
        <v>284</v>
      </c>
      <c r="R28" s="124" t="s">
        <v>16</v>
      </c>
      <c r="S28" s="124" t="s">
        <v>16</v>
      </c>
    </row>
    <row r="29" spans="1:19">
      <c r="A29" s="6" t="s">
        <v>35</v>
      </c>
      <c r="B29" s="455" t="s">
        <v>10</v>
      </c>
      <c r="C29" s="459" t="s">
        <v>10</v>
      </c>
      <c r="D29" s="459" t="s">
        <v>10</v>
      </c>
      <c r="E29" s="459" t="s">
        <v>10</v>
      </c>
      <c r="G29" s="5" t="s">
        <v>35</v>
      </c>
      <c r="H29" s="459" t="s">
        <v>10</v>
      </c>
      <c r="I29" s="459" t="s">
        <v>10</v>
      </c>
      <c r="J29" s="459" t="s">
        <v>10</v>
      </c>
      <c r="K29" s="459" t="s">
        <v>10</v>
      </c>
      <c r="M29" s="6" t="s">
        <v>35</v>
      </c>
      <c r="N29" s="124">
        <v>19.8</v>
      </c>
      <c r="O29" s="124">
        <v>6</v>
      </c>
      <c r="P29" s="155"/>
      <c r="Q29" s="6" t="s">
        <v>35</v>
      </c>
      <c r="R29" s="124" t="s">
        <v>10</v>
      </c>
      <c r="S29" s="124" t="s">
        <v>10</v>
      </c>
    </row>
    <row r="30" spans="1:19">
      <c r="A30" s="6" t="s">
        <v>22</v>
      </c>
      <c r="B30" s="455" t="s">
        <v>10</v>
      </c>
      <c r="C30" s="455"/>
      <c r="D30" s="455" t="s">
        <v>10</v>
      </c>
      <c r="E30" s="459" t="s">
        <v>10</v>
      </c>
      <c r="G30" s="5" t="s">
        <v>22</v>
      </c>
      <c r="H30" s="459" t="s">
        <v>10</v>
      </c>
      <c r="I30" s="459" t="s">
        <v>10</v>
      </c>
      <c r="J30" s="459" t="s">
        <v>10</v>
      </c>
      <c r="K30" s="459" t="s">
        <v>10</v>
      </c>
      <c r="M30" s="6" t="s">
        <v>22</v>
      </c>
      <c r="N30" s="124" t="s">
        <v>10</v>
      </c>
      <c r="O30" s="124" t="s">
        <v>10</v>
      </c>
      <c r="P30" s="155"/>
      <c r="Q30" s="6" t="s">
        <v>22</v>
      </c>
      <c r="R30" s="124" t="s">
        <v>10</v>
      </c>
      <c r="S30" s="124" t="s">
        <v>10</v>
      </c>
    </row>
    <row r="31" spans="1:19">
      <c r="A31" s="6"/>
      <c r="B31" s="6"/>
      <c r="C31" s="6"/>
      <c r="D31" s="17"/>
      <c r="E31" s="17"/>
      <c r="G31" s="6"/>
      <c r="H31" s="6"/>
      <c r="I31" s="6"/>
      <c r="J31" s="17"/>
      <c r="K31" s="17"/>
      <c r="M31" s="6"/>
      <c r="N31" s="124"/>
      <c r="O31" s="124"/>
      <c r="P31" s="155"/>
      <c r="Q31" s="6"/>
      <c r="R31" s="124"/>
      <c r="S31" s="124"/>
    </row>
    <row r="32" spans="1:19">
      <c r="A32" s="6" t="s">
        <v>23</v>
      </c>
      <c r="B32" s="6"/>
      <c r="C32" s="6"/>
      <c r="D32" s="17"/>
      <c r="E32" s="17"/>
      <c r="G32" s="6" t="s">
        <v>23</v>
      </c>
      <c r="H32" s="6"/>
      <c r="I32" s="6"/>
      <c r="J32" s="17"/>
      <c r="K32" s="17"/>
      <c r="M32" s="6" t="s">
        <v>23</v>
      </c>
      <c r="N32" s="124"/>
      <c r="O32" s="124"/>
      <c r="P32" s="155"/>
      <c r="Q32" s="6" t="s">
        <v>23</v>
      </c>
      <c r="R32" s="124"/>
      <c r="S32" s="124"/>
    </row>
    <row r="33" spans="1:15">
      <c r="A33" s="8" t="s">
        <v>24</v>
      </c>
      <c r="B33" s="12"/>
      <c r="C33" s="12"/>
      <c r="D33" s="12"/>
      <c r="E33" s="12"/>
      <c r="G33" s="18"/>
      <c r="H33" s="12"/>
      <c r="I33" s="12"/>
      <c r="J33" s="12"/>
      <c r="K33" s="12"/>
      <c r="M33" s="57" t="s">
        <v>328</v>
      </c>
      <c r="N33" s="1157"/>
      <c r="O33" s="1157"/>
    </row>
    <row r="34" spans="1:15">
      <c r="A34" s="20" t="s">
        <v>25</v>
      </c>
      <c r="G34" s="20"/>
      <c r="M34" s="505" t="s">
        <v>218</v>
      </c>
      <c r="N34" s="771"/>
      <c r="O34" s="771"/>
    </row>
    <row r="35" spans="1:15">
      <c r="A35" s="20"/>
      <c r="G35" s="20"/>
      <c r="M35" s="222" t="s">
        <v>727</v>
      </c>
      <c r="N35" s="771"/>
      <c r="O35" s="771"/>
    </row>
    <row r="36" spans="1:15">
      <c r="A36" s="8" t="s">
        <v>26</v>
      </c>
      <c r="G36" s="7"/>
    </row>
    <row r="37" spans="1:15" ht="42" customHeight="1">
      <c r="A37" s="740" t="s">
        <v>13</v>
      </c>
      <c r="B37" s="2118" t="s">
        <v>666</v>
      </c>
      <c r="C37" s="2119"/>
      <c r="D37" s="2119"/>
      <c r="E37" s="2119"/>
      <c r="F37" s="2119"/>
      <c r="G37" s="2119"/>
      <c r="H37" s="2119"/>
      <c r="I37" s="2119"/>
      <c r="J37" s="2119"/>
      <c r="K37" s="2119"/>
    </row>
    <row r="38" spans="1:15">
      <c r="A38" s="9" t="s">
        <v>30</v>
      </c>
      <c r="B38" s="2118" t="s">
        <v>165</v>
      </c>
      <c r="C38" s="2119"/>
      <c r="D38" s="2119"/>
    </row>
    <row r="39" spans="1:15" ht="18" customHeight="1">
      <c r="A39" s="9" t="s">
        <v>31</v>
      </c>
      <c r="B39" s="741" t="s">
        <v>667</v>
      </c>
      <c r="C39" s="741"/>
      <c r="D39" s="741"/>
      <c r="E39" s="741"/>
      <c r="F39" s="741"/>
      <c r="G39" s="741"/>
      <c r="H39" s="741"/>
      <c r="I39" s="741"/>
      <c r="J39" s="741"/>
      <c r="K39" s="742"/>
    </row>
    <row r="41" spans="1:15" ht="15.95" customHeight="1"/>
  </sheetData>
  <mergeCells count="14">
    <mergeCell ref="B37:K37"/>
    <mergeCell ref="B38:D38"/>
    <mergeCell ref="A1:J1"/>
    <mergeCell ref="A3:J3"/>
    <mergeCell ref="M3:S3"/>
    <mergeCell ref="R6:S6"/>
    <mergeCell ref="B6:C6"/>
    <mergeCell ref="D6:E6"/>
    <mergeCell ref="H6:I6"/>
    <mergeCell ref="J6:K6"/>
    <mergeCell ref="N6:O6"/>
    <mergeCell ref="N8:O8"/>
    <mergeCell ref="R8:S8"/>
    <mergeCell ref="A2:B2"/>
  </mergeCells>
  <phoneticPr fontId="82" type="noConversion"/>
  <pageMargins left="0.17" right="0.19" top="0.47" bottom="0.45" header="0.51181102362204722" footer="0.51181102362204722"/>
  <pageSetup paperSize="9" scale="66" orientation="landscape" horizontalDpi="4294967292" verticalDpi="4294967292" r:id="rId1"/>
</worksheet>
</file>

<file path=xl/worksheets/sheet12.xml><?xml version="1.0" encoding="utf-8"?>
<worksheet xmlns="http://schemas.openxmlformats.org/spreadsheetml/2006/main" xmlns:r="http://schemas.openxmlformats.org/officeDocument/2006/relationships">
  <sheetPr>
    <pageSetUpPr fitToPage="1"/>
  </sheetPr>
  <dimension ref="A1:AI38"/>
  <sheetViews>
    <sheetView zoomScale="60" zoomScaleNormal="60" workbookViewId="0">
      <selection sqref="A1:B1"/>
    </sheetView>
  </sheetViews>
  <sheetFormatPr baseColWidth="10" defaultRowHeight="15"/>
  <cols>
    <col min="6" max="6" width="3.21875" customWidth="1"/>
    <col min="12" max="12" width="3" customWidth="1"/>
    <col min="14" max="14" width="8" customWidth="1"/>
    <col min="15" max="15" width="13.6640625" customWidth="1"/>
    <col min="16" max="16" width="3.21875" customWidth="1"/>
    <col min="18" max="18" width="7.109375" customWidth="1"/>
    <col min="19" max="19" width="13.5546875" customWidth="1"/>
    <col min="20" max="20" width="4.44140625" customWidth="1"/>
    <col min="22" max="22" width="8.88671875" customWidth="1"/>
    <col min="23" max="23" width="12.44140625" customWidth="1"/>
    <col min="24" max="24" width="5.109375" customWidth="1"/>
  </cols>
  <sheetData>
    <row r="1" spans="1:35" s="1201" customFormat="1" ht="15.75">
      <c r="A1" s="2127" t="s">
        <v>42</v>
      </c>
      <c r="B1" s="2127"/>
      <c r="C1" s="1247"/>
      <c r="D1" s="1247"/>
      <c r="E1" s="1247"/>
      <c r="M1" s="2128" t="s">
        <v>42</v>
      </c>
      <c r="N1" s="2128"/>
      <c r="O1" s="1247"/>
      <c r="P1" s="1247"/>
      <c r="Q1" s="1247"/>
    </row>
    <row r="2" spans="1:35" s="1201" customFormat="1" ht="34.700000000000003" customHeight="1">
      <c r="A2" s="2130" t="s">
        <v>728</v>
      </c>
      <c r="B2" s="2130"/>
      <c r="C2" s="2130"/>
      <c r="D2" s="2130"/>
      <c r="E2" s="2130"/>
      <c r="F2" s="2130"/>
      <c r="G2" s="2130"/>
      <c r="H2" s="2130"/>
      <c r="I2" s="2130"/>
      <c r="M2" s="2130" t="s">
        <v>728</v>
      </c>
      <c r="N2" s="2130"/>
      <c r="O2" s="2130"/>
      <c r="P2" s="2130"/>
      <c r="Q2" s="2130"/>
      <c r="R2" s="2130"/>
      <c r="S2" s="2130"/>
      <c r="T2" s="2130"/>
      <c r="U2" s="2130"/>
      <c r="V2" s="2130"/>
      <c r="W2" s="2130"/>
    </row>
    <row r="3" spans="1:35" ht="15.75">
      <c r="A3" s="1" t="s">
        <v>4</v>
      </c>
      <c r="B3" s="4"/>
      <c r="C3" s="4"/>
      <c r="D3" s="4"/>
      <c r="E3" s="4"/>
      <c r="G3" s="1" t="s">
        <v>27</v>
      </c>
      <c r="Y3" s="755"/>
      <c r="Z3" s="2"/>
      <c r="AA3" s="2"/>
      <c r="AB3" s="2"/>
      <c r="AC3" s="2"/>
    </row>
    <row r="4" spans="1:35" ht="142.9" customHeight="1">
      <c r="A4" s="449" t="s">
        <v>5</v>
      </c>
      <c r="B4" s="2131" t="s">
        <v>43</v>
      </c>
      <c r="C4" s="2132"/>
      <c r="D4" s="2101" t="s">
        <v>44</v>
      </c>
      <c r="E4" s="2101"/>
      <c r="F4" s="180"/>
      <c r="G4" s="449" t="s">
        <v>5</v>
      </c>
      <c r="H4" s="2131" t="s">
        <v>43</v>
      </c>
      <c r="I4" s="2132"/>
      <c r="J4" s="2101" t="s">
        <v>44</v>
      </c>
      <c r="K4" s="2101"/>
      <c r="M4" s="114" t="s">
        <v>5</v>
      </c>
      <c r="N4" s="2104" t="s">
        <v>192</v>
      </c>
      <c r="O4" s="2104"/>
      <c r="Q4" s="114" t="s">
        <v>5</v>
      </c>
      <c r="R4" s="2104" t="s">
        <v>192</v>
      </c>
      <c r="S4" s="2104"/>
      <c r="U4" s="199" t="s">
        <v>5</v>
      </c>
      <c r="V4" s="2104" t="s">
        <v>192</v>
      </c>
      <c r="W4" s="2104"/>
      <c r="Y4" s="1248"/>
      <c r="Z4" s="1248"/>
      <c r="AA4" s="1248"/>
      <c r="AB4" s="1248"/>
      <c r="AC4" s="1248"/>
      <c r="AD4" s="774"/>
      <c r="AE4" s="774"/>
      <c r="AF4" s="774"/>
      <c r="AG4" s="774"/>
      <c r="AH4" s="774"/>
      <c r="AI4" s="774"/>
    </row>
    <row r="5" spans="1:35">
      <c r="A5" s="474"/>
      <c r="B5" s="475" t="s">
        <v>9</v>
      </c>
      <c r="C5" s="475" t="s">
        <v>39</v>
      </c>
      <c r="D5" s="475" t="s">
        <v>9</v>
      </c>
      <c r="E5" s="475" t="s">
        <v>39</v>
      </c>
      <c r="F5" s="180"/>
      <c r="G5" s="474"/>
      <c r="H5" s="475" t="s">
        <v>9</v>
      </c>
      <c r="I5" s="475" t="s">
        <v>39</v>
      </c>
      <c r="J5" s="475" t="s">
        <v>9</v>
      </c>
      <c r="K5" s="475" t="s">
        <v>39</v>
      </c>
      <c r="M5" s="115"/>
      <c r="N5" s="116" t="s">
        <v>9</v>
      </c>
      <c r="O5" s="116" t="s">
        <v>39</v>
      </c>
      <c r="Q5" s="115"/>
      <c r="R5" s="116" t="s">
        <v>9</v>
      </c>
      <c r="S5" s="116" t="s">
        <v>39</v>
      </c>
      <c r="U5" s="115"/>
      <c r="V5" s="198" t="s">
        <v>9</v>
      </c>
      <c r="W5" s="198" t="s">
        <v>9</v>
      </c>
    </row>
    <row r="6" spans="1:35">
      <c r="A6" s="132"/>
      <c r="B6" s="133"/>
      <c r="C6" s="133"/>
      <c r="D6" s="133"/>
      <c r="E6" s="133"/>
      <c r="G6" s="133"/>
      <c r="H6" s="133"/>
      <c r="I6" s="133"/>
      <c r="J6" s="133"/>
      <c r="K6" s="133"/>
      <c r="M6" s="115"/>
      <c r="N6" s="2102">
        <v>2013</v>
      </c>
      <c r="O6" s="2103"/>
      <c r="P6" s="93"/>
      <c r="Q6" s="237"/>
      <c r="R6" s="2102">
        <v>2015</v>
      </c>
      <c r="S6" s="2103"/>
      <c r="T6" s="156"/>
      <c r="U6" s="237"/>
      <c r="V6" s="1249">
        <v>2013</v>
      </c>
      <c r="W6" s="1250">
        <v>2015</v>
      </c>
    </row>
    <row r="7" spans="1:35">
      <c r="A7" s="132"/>
      <c r="B7" s="133"/>
      <c r="C7" s="133"/>
      <c r="D7" s="133"/>
      <c r="E7" s="133"/>
      <c r="G7" s="133"/>
      <c r="H7" s="133"/>
      <c r="I7" s="133"/>
      <c r="J7" s="133"/>
      <c r="K7" s="133"/>
      <c r="M7" s="117"/>
      <c r="N7" s="117"/>
      <c r="O7" s="117"/>
      <c r="P7" s="126"/>
      <c r="Q7" s="117"/>
      <c r="R7" s="117"/>
      <c r="S7" s="117"/>
    </row>
    <row r="8" spans="1:35">
      <c r="A8" s="134" t="s">
        <v>28</v>
      </c>
      <c r="B8" s="471" t="s">
        <v>11</v>
      </c>
      <c r="C8" s="471" t="s">
        <v>11</v>
      </c>
      <c r="D8" s="471" t="s">
        <v>11</v>
      </c>
      <c r="E8" s="471" t="s">
        <v>11</v>
      </c>
      <c r="G8" s="98" t="s">
        <v>28</v>
      </c>
      <c r="H8" s="447" t="s">
        <v>11</v>
      </c>
      <c r="I8" s="447" t="s">
        <v>11</v>
      </c>
      <c r="J8" s="447" t="s">
        <v>11</v>
      </c>
      <c r="K8" s="447" t="s">
        <v>11</v>
      </c>
      <c r="M8" s="134" t="s">
        <v>28</v>
      </c>
      <c r="N8" s="783" t="s">
        <v>11</v>
      </c>
      <c r="O8" s="783" t="s">
        <v>11</v>
      </c>
      <c r="P8" s="126"/>
      <c r="Q8" s="98" t="s">
        <v>28</v>
      </c>
      <c r="R8" s="783" t="s">
        <v>11</v>
      </c>
      <c r="S8" s="783" t="s">
        <v>11</v>
      </c>
      <c r="U8" s="100" t="s">
        <v>35</v>
      </c>
      <c r="V8" s="121">
        <v>54.11963007403417</v>
      </c>
      <c r="W8" s="121" t="s">
        <v>11</v>
      </c>
    </row>
    <row r="9" spans="1:35">
      <c r="A9" s="134" t="s">
        <v>12</v>
      </c>
      <c r="B9" s="471" t="s">
        <v>45</v>
      </c>
      <c r="C9" s="471" t="s">
        <v>45</v>
      </c>
      <c r="D9" s="471" t="s">
        <v>45</v>
      </c>
      <c r="E9" s="471" t="s">
        <v>45</v>
      </c>
      <c r="G9" s="98" t="s">
        <v>12</v>
      </c>
      <c r="H9" s="471" t="s">
        <v>45</v>
      </c>
      <c r="I9" s="471" t="s">
        <v>45</v>
      </c>
      <c r="J9" s="471" t="s">
        <v>45</v>
      </c>
      <c r="K9" s="471" t="s">
        <v>45</v>
      </c>
      <c r="M9" s="134" t="s">
        <v>12</v>
      </c>
      <c r="N9" s="783" t="s">
        <v>10</v>
      </c>
      <c r="O9" s="783" t="s">
        <v>10</v>
      </c>
      <c r="P9" s="126"/>
      <c r="Q9" s="98" t="s">
        <v>12</v>
      </c>
      <c r="R9" s="783" t="s">
        <v>10</v>
      </c>
      <c r="S9" s="783" t="s">
        <v>10</v>
      </c>
      <c r="U9" s="100" t="s">
        <v>79</v>
      </c>
      <c r="V9" s="121">
        <v>49.081747247890235</v>
      </c>
      <c r="W9" s="121" t="s">
        <v>11</v>
      </c>
    </row>
    <row r="10" spans="1:35">
      <c r="A10" s="134" t="s">
        <v>13</v>
      </c>
      <c r="B10" s="472">
        <v>4208982</v>
      </c>
      <c r="C10" s="472">
        <v>146178</v>
      </c>
      <c r="D10" s="472">
        <v>10043465</v>
      </c>
      <c r="E10" s="472">
        <v>1029200</v>
      </c>
      <c r="G10" s="98" t="s">
        <v>13</v>
      </c>
      <c r="H10" s="472">
        <v>4458091</v>
      </c>
      <c r="I10" s="472">
        <v>167089</v>
      </c>
      <c r="J10" s="472">
        <v>9699289</v>
      </c>
      <c r="K10" s="472">
        <v>966962</v>
      </c>
      <c r="M10" s="134" t="s">
        <v>13</v>
      </c>
      <c r="N10" s="121">
        <v>41.90766831964865</v>
      </c>
      <c r="O10" s="121">
        <v>14.203070345899729</v>
      </c>
      <c r="P10" s="126"/>
      <c r="Q10" s="98" t="s">
        <v>13</v>
      </c>
      <c r="R10" s="121">
        <v>45.963070076579839</v>
      </c>
      <c r="S10" s="121">
        <v>17.279789691838975</v>
      </c>
      <c r="U10" s="100" t="s">
        <v>33</v>
      </c>
      <c r="V10" s="121">
        <v>44</v>
      </c>
      <c r="W10" s="121" t="s">
        <v>11</v>
      </c>
    </row>
    <row r="11" spans="1:35">
      <c r="A11" s="134" t="s">
        <v>29</v>
      </c>
      <c r="B11" s="472">
        <v>788472</v>
      </c>
      <c r="C11" s="472">
        <v>47189</v>
      </c>
      <c r="D11" s="472">
        <v>2060805</v>
      </c>
      <c r="E11" s="472">
        <v>207412</v>
      </c>
      <c r="G11" s="98" t="s">
        <v>29</v>
      </c>
      <c r="H11" s="472">
        <v>775881</v>
      </c>
      <c r="I11" s="472">
        <v>47620</v>
      </c>
      <c r="J11" s="472">
        <v>1931417</v>
      </c>
      <c r="K11" s="472">
        <v>191919</v>
      </c>
      <c r="M11" s="134" t="s">
        <v>29</v>
      </c>
      <c r="N11" s="121">
        <v>38.260388537488993</v>
      </c>
      <c r="O11" s="121">
        <v>22.751335506142365</v>
      </c>
      <c r="P11" s="126"/>
      <c r="Q11" s="98" t="s">
        <v>29</v>
      </c>
      <c r="R11" s="121">
        <v>40.171594223308588</v>
      </c>
      <c r="S11" s="121">
        <v>24.812551128340601</v>
      </c>
      <c r="U11" s="100" t="s">
        <v>30</v>
      </c>
      <c r="V11" s="121">
        <v>42.400422051014104</v>
      </c>
      <c r="W11" s="121" t="s">
        <v>11</v>
      </c>
    </row>
    <row r="12" spans="1:35">
      <c r="A12" s="134" t="s">
        <v>30</v>
      </c>
      <c r="B12" s="472">
        <v>1976023</v>
      </c>
      <c r="C12" s="472" t="s">
        <v>46</v>
      </c>
      <c r="D12" s="472" t="s">
        <v>11</v>
      </c>
      <c r="E12" s="472" t="s">
        <v>11</v>
      </c>
      <c r="G12" s="98" t="s">
        <v>30</v>
      </c>
      <c r="H12" s="472">
        <v>2007581</v>
      </c>
      <c r="I12" s="472" t="s">
        <v>11</v>
      </c>
      <c r="J12" s="472" t="s">
        <v>11</v>
      </c>
      <c r="K12" s="472" t="s">
        <v>11</v>
      </c>
      <c r="M12" s="134" t="s">
        <v>30</v>
      </c>
      <c r="N12" s="121">
        <v>42.400422051014104</v>
      </c>
      <c r="O12" s="121" t="s">
        <v>11</v>
      </c>
      <c r="P12" s="126"/>
      <c r="Q12" s="98" t="s">
        <v>30</v>
      </c>
      <c r="R12" s="121" t="s">
        <v>11</v>
      </c>
      <c r="S12" s="121" t="s">
        <v>11</v>
      </c>
      <c r="U12" s="100" t="s">
        <v>13</v>
      </c>
      <c r="V12" s="121">
        <v>41.90766831964865</v>
      </c>
      <c r="W12" s="121">
        <v>46</v>
      </c>
    </row>
    <row r="13" spans="1:35">
      <c r="A13" s="134" t="s">
        <v>14</v>
      </c>
      <c r="B13" s="472" t="s">
        <v>11</v>
      </c>
      <c r="C13" s="472" t="s">
        <v>11</v>
      </c>
      <c r="D13" s="472" t="s">
        <v>11</v>
      </c>
      <c r="E13" s="472" t="s">
        <v>11</v>
      </c>
      <c r="G13" s="98" t="s">
        <v>14</v>
      </c>
      <c r="H13" s="461" t="s">
        <v>11</v>
      </c>
      <c r="I13" s="461" t="s">
        <v>11</v>
      </c>
      <c r="J13" s="461" t="s">
        <v>11</v>
      </c>
      <c r="K13" s="461" t="s">
        <v>11</v>
      </c>
      <c r="M13" s="134" t="s">
        <v>14</v>
      </c>
      <c r="N13" s="783" t="s">
        <v>11</v>
      </c>
      <c r="O13" s="783" t="s">
        <v>11</v>
      </c>
      <c r="P13" s="126"/>
      <c r="Q13" s="98" t="s">
        <v>14</v>
      </c>
      <c r="R13" s="121" t="s">
        <v>11</v>
      </c>
      <c r="S13" s="121" t="s">
        <v>11</v>
      </c>
      <c r="U13" s="100" t="s">
        <v>29</v>
      </c>
      <c r="V13" s="121">
        <v>38.260388537488993</v>
      </c>
      <c r="W13" s="121">
        <v>40</v>
      </c>
    </row>
    <row r="14" spans="1:35">
      <c r="A14" s="134" t="s">
        <v>15</v>
      </c>
      <c r="B14" s="472">
        <v>261468</v>
      </c>
      <c r="C14" s="472" t="s">
        <v>11</v>
      </c>
      <c r="D14" s="472">
        <v>1122986</v>
      </c>
      <c r="E14" s="472">
        <v>273792</v>
      </c>
      <c r="G14" s="98" t="s">
        <v>15</v>
      </c>
      <c r="H14" s="472">
        <v>173298</v>
      </c>
      <c r="I14" s="472" t="s">
        <v>11</v>
      </c>
      <c r="J14" s="472">
        <v>1052911</v>
      </c>
      <c r="K14" s="472">
        <v>249859</v>
      </c>
      <c r="M14" s="134" t="s">
        <v>15</v>
      </c>
      <c r="N14" s="121">
        <v>23.283282249288952</v>
      </c>
      <c r="O14" s="121" t="s">
        <v>11</v>
      </c>
      <c r="P14" s="126"/>
      <c r="Q14" s="98" t="s">
        <v>15</v>
      </c>
      <c r="R14" s="121">
        <f>H14/J14*100</f>
        <v>16.45894097411842</v>
      </c>
      <c r="S14" s="121" t="s">
        <v>11</v>
      </c>
      <c r="U14" s="100" t="s">
        <v>77</v>
      </c>
      <c r="V14" s="121">
        <v>32.024780250150414</v>
      </c>
      <c r="W14" s="121" t="s">
        <v>10</v>
      </c>
    </row>
    <row r="15" spans="1:35">
      <c r="A15" s="134" t="s">
        <v>17</v>
      </c>
      <c r="B15" s="472" t="s">
        <v>45</v>
      </c>
      <c r="C15" s="472" t="s">
        <v>45</v>
      </c>
      <c r="D15" s="472" t="s">
        <v>45</v>
      </c>
      <c r="E15" s="472" t="s">
        <v>45</v>
      </c>
      <c r="G15" s="98" t="s">
        <v>17</v>
      </c>
      <c r="H15" s="472" t="s">
        <v>45</v>
      </c>
      <c r="I15" s="472" t="s">
        <v>45</v>
      </c>
      <c r="J15" s="472" t="s">
        <v>45</v>
      </c>
      <c r="K15" s="472" t="s">
        <v>45</v>
      </c>
      <c r="M15" s="134" t="s">
        <v>17</v>
      </c>
      <c r="N15" s="783" t="s">
        <v>10</v>
      </c>
      <c r="O15" s="783" t="s">
        <v>10</v>
      </c>
      <c r="P15" s="126"/>
      <c r="Q15" s="98" t="s">
        <v>17</v>
      </c>
      <c r="R15" s="121" t="s">
        <v>10</v>
      </c>
      <c r="S15" s="121" t="s">
        <v>10</v>
      </c>
      <c r="U15" s="107" t="s">
        <v>20</v>
      </c>
      <c r="V15" s="129">
        <v>23.384837257909105</v>
      </c>
      <c r="W15" s="129">
        <v>23</v>
      </c>
    </row>
    <row r="16" spans="1:35">
      <c r="A16" s="134" t="s">
        <v>31</v>
      </c>
      <c r="B16" s="472">
        <v>161107</v>
      </c>
      <c r="C16" s="472" t="s">
        <v>11</v>
      </c>
      <c r="D16" s="472">
        <v>161107</v>
      </c>
      <c r="E16" s="472" t="s">
        <v>11</v>
      </c>
      <c r="G16" s="98" t="s">
        <v>31</v>
      </c>
      <c r="H16" s="473">
        <v>171261</v>
      </c>
      <c r="I16" s="473" t="s">
        <v>11</v>
      </c>
      <c r="J16" s="473" t="s">
        <v>11</v>
      </c>
      <c r="K16" s="473" t="s">
        <v>11</v>
      </c>
      <c r="M16" s="134" t="s">
        <v>31</v>
      </c>
      <c r="N16" s="783" t="s">
        <v>11</v>
      </c>
      <c r="O16" s="783" t="s">
        <v>11</v>
      </c>
      <c r="P16" s="126"/>
      <c r="Q16" s="98" t="s">
        <v>31</v>
      </c>
      <c r="R16" s="121" t="s">
        <v>11</v>
      </c>
      <c r="S16" s="121" t="s">
        <v>11</v>
      </c>
      <c r="U16" s="100" t="s">
        <v>15</v>
      </c>
      <c r="V16" s="121">
        <v>23.283282249288952</v>
      </c>
      <c r="W16" s="121">
        <v>16</v>
      </c>
    </row>
    <row r="17" spans="1:23">
      <c r="A17" s="134" t="s">
        <v>32</v>
      </c>
      <c r="B17" s="473" t="s">
        <v>16</v>
      </c>
      <c r="C17" s="473" t="s">
        <v>16</v>
      </c>
      <c r="D17" s="473" t="s">
        <v>16</v>
      </c>
      <c r="E17" s="473" t="s">
        <v>16</v>
      </c>
      <c r="G17" s="98" t="s">
        <v>32</v>
      </c>
      <c r="H17" s="473" t="s">
        <v>16</v>
      </c>
      <c r="I17" s="473" t="s">
        <v>16</v>
      </c>
      <c r="J17" s="473" t="s">
        <v>16</v>
      </c>
      <c r="K17" s="473" t="s">
        <v>16</v>
      </c>
      <c r="M17" s="134" t="s">
        <v>32</v>
      </c>
      <c r="N17" s="121" t="s">
        <v>16</v>
      </c>
      <c r="O17" s="121" t="s">
        <v>16</v>
      </c>
      <c r="P17" s="126"/>
      <c r="Q17" s="98" t="s">
        <v>32</v>
      </c>
      <c r="R17" s="121" t="s">
        <v>16</v>
      </c>
      <c r="S17" s="121" t="s">
        <v>16</v>
      </c>
      <c r="U17" s="107"/>
      <c r="V17" s="119"/>
      <c r="W17" s="119"/>
    </row>
    <row r="18" spans="1:23">
      <c r="A18" s="134" t="s">
        <v>18</v>
      </c>
      <c r="B18" s="472" t="s">
        <v>45</v>
      </c>
      <c r="C18" s="472" t="s">
        <v>45</v>
      </c>
      <c r="D18" s="472" t="s">
        <v>45</v>
      </c>
      <c r="E18" s="472" t="s">
        <v>45</v>
      </c>
      <c r="G18" s="98" t="s">
        <v>18</v>
      </c>
      <c r="H18" s="472" t="s">
        <v>10</v>
      </c>
      <c r="I18" s="472" t="s">
        <v>10</v>
      </c>
      <c r="J18" s="472" t="s">
        <v>10</v>
      </c>
      <c r="K18" s="472" t="s">
        <v>10</v>
      </c>
      <c r="M18" s="134" t="s">
        <v>18</v>
      </c>
      <c r="N18" s="783" t="s">
        <v>10</v>
      </c>
      <c r="O18" s="783" t="s">
        <v>10</v>
      </c>
      <c r="P18" s="126"/>
      <c r="Q18" s="98" t="s">
        <v>18</v>
      </c>
      <c r="R18" s="121" t="s">
        <v>10</v>
      </c>
      <c r="S18" s="121" t="s">
        <v>10</v>
      </c>
      <c r="U18" s="107" t="s">
        <v>23</v>
      </c>
      <c r="V18" s="218">
        <v>39</v>
      </c>
      <c r="W18" s="219"/>
    </row>
    <row r="19" spans="1:23">
      <c r="A19" s="134" t="s">
        <v>19</v>
      </c>
      <c r="B19" s="472" t="s">
        <v>45</v>
      </c>
      <c r="C19" s="472" t="s">
        <v>45</v>
      </c>
      <c r="D19" s="472" t="s">
        <v>45</v>
      </c>
      <c r="E19" s="472" t="s">
        <v>45</v>
      </c>
      <c r="G19" s="98" t="s">
        <v>19</v>
      </c>
      <c r="H19" s="472" t="s">
        <v>10</v>
      </c>
      <c r="I19" s="472" t="s">
        <v>10</v>
      </c>
      <c r="J19" s="472" t="s">
        <v>10</v>
      </c>
      <c r="K19" s="472" t="s">
        <v>10</v>
      </c>
      <c r="M19" s="134" t="s">
        <v>19</v>
      </c>
      <c r="N19" s="783" t="s">
        <v>10</v>
      </c>
      <c r="O19" s="783" t="s">
        <v>10</v>
      </c>
      <c r="P19" s="126"/>
      <c r="Q19" s="98" t="s">
        <v>19</v>
      </c>
      <c r="R19" s="121" t="s">
        <v>10</v>
      </c>
      <c r="S19" s="121" t="s">
        <v>10</v>
      </c>
    </row>
    <row r="20" spans="1:23">
      <c r="A20" s="134" t="s">
        <v>20</v>
      </c>
      <c r="B20" s="473">
        <v>3300348</v>
      </c>
      <c r="C20" s="473" t="s">
        <v>11</v>
      </c>
      <c r="D20" s="473">
        <v>14755557</v>
      </c>
      <c r="E20" s="473" t="s">
        <v>11</v>
      </c>
      <c r="G20" s="134" t="s">
        <v>20</v>
      </c>
      <c r="H20" s="472">
        <v>3515404</v>
      </c>
      <c r="I20" s="472" t="s">
        <v>11</v>
      </c>
      <c r="J20" s="472">
        <v>15032835</v>
      </c>
      <c r="K20" s="472" t="s">
        <v>11</v>
      </c>
      <c r="L20" s="135"/>
      <c r="M20" s="134" t="s">
        <v>20</v>
      </c>
      <c r="N20" s="129">
        <v>23.384837257909105</v>
      </c>
      <c r="O20" s="129" t="s">
        <v>11</v>
      </c>
      <c r="P20" s="126"/>
      <c r="Q20" s="134" t="s">
        <v>20</v>
      </c>
      <c r="R20" s="121">
        <v>23.384837257909101</v>
      </c>
      <c r="S20" s="121" t="s">
        <v>11</v>
      </c>
    </row>
    <row r="21" spans="1:23">
      <c r="A21" s="134" t="s">
        <v>21</v>
      </c>
      <c r="B21" s="472" t="s">
        <v>45</v>
      </c>
      <c r="C21" s="472" t="s">
        <v>45</v>
      </c>
      <c r="D21" s="472" t="s">
        <v>45</v>
      </c>
      <c r="E21" s="472" t="s">
        <v>45</v>
      </c>
      <c r="G21" s="98" t="s">
        <v>21</v>
      </c>
      <c r="H21" s="472" t="s">
        <v>10</v>
      </c>
      <c r="I21" s="472" t="s">
        <v>10</v>
      </c>
      <c r="J21" s="472" t="s">
        <v>10</v>
      </c>
      <c r="K21" s="472" t="s">
        <v>10</v>
      </c>
      <c r="M21" s="134" t="s">
        <v>21</v>
      </c>
      <c r="N21" s="783" t="s">
        <v>10</v>
      </c>
      <c r="O21" s="783" t="s">
        <v>10</v>
      </c>
      <c r="P21" s="126"/>
      <c r="Q21" s="98" t="s">
        <v>21</v>
      </c>
      <c r="R21" s="121" t="s">
        <v>10</v>
      </c>
      <c r="S21" s="121" t="s">
        <v>10</v>
      </c>
    </row>
    <row r="22" spans="1:23">
      <c r="A22" s="134" t="s">
        <v>77</v>
      </c>
      <c r="B22" s="472">
        <v>130941</v>
      </c>
      <c r="C22" s="472" t="s">
        <v>11</v>
      </c>
      <c r="D22" s="472">
        <v>408874</v>
      </c>
      <c r="E22" s="472" t="s">
        <v>11</v>
      </c>
      <c r="G22" s="98" t="s">
        <v>77</v>
      </c>
      <c r="H22" s="472" t="s">
        <v>10</v>
      </c>
      <c r="I22" s="472" t="s">
        <v>10</v>
      </c>
      <c r="J22" s="472" t="s">
        <v>10</v>
      </c>
      <c r="K22" s="472" t="s">
        <v>10</v>
      </c>
      <c r="M22" s="134" t="s">
        <v>77</v>
      </c>
      <c r="N22" s="121">
        <v>32.024780250150414</v>
      </c>
      <c r="O22" s="121" t="s">
        <v>11</v>
      </c>
      <c r="P22" s="126"/>
      <c r="Q22" s="98" t="s">
        <v>77</v>
      </c>
      <c r="R22" s="121" t="s">
        <v>10</v>
      </c>
      <c r="S22" s="121" t="s">
        <v>10</v>
      </c>
    </row>
    <row r="23" spans="1:23">
      <c r="A23" s="134" t="s">
        <v>33</v>
      </c>
      <c r="B23" s="472">
        <v>396187</v>
      </c>
      <c r="C23" s="472">
        <v>62610</v>
      </c>
      <c r="D23" s="472">
        <v>891839.50224707834</v>
      </c>
      <c r="E23" s="472">
        <v>341032.78373762697</v>
      </c>
      <c r="G23" s="98" t="s">
        <v>33</v>
      </c>
      <c r="H23" s="472" t="s">
        <v>11</v>
      </c>
      <c r="I23" s="472" t="s">
        <v>11</v>
      </c>
      <c r="J23" s="472" t="s">
        <v>11</v>
      </c>
      <c r="K23" s="472" t="s">
        <v>11</v>
      </c>
      <c r="L23" s="135"/>
      <c r="M23" s="134" t="s">
        <v>33</v>
      </c>
      <c r="N23" s="121">
        <v>44</v>
      </c>
      <c r="O23" s="121">
        <v>18</v>
      </c>
      <c r="P23" s="126"/>
      <c r="Q23" s="98" t="s">
        <v>33</v>
      </c>
      <c r="R23" s="121" t="s">
        <v>11</v>
      </c>
      <c r="S23" s="121" t="s">
        <v>11</v>
      </c>
    </row>
    <row r="24" spans="1:23">
      <c r="A24" s="134" t="s">
        <v>79</v>
      </c>
      <c r="B24" s="472">
        <v>1426961</v>
      </c>
      <c r="C24" s="472">
        <v>139508</v>
      </c>
      <c r="D24" s="472">
        <v>2907315</v>
      </c>
      <c r="E24" s="472">
        <v>640311</v>
      </c>
      <c r="G24" s="98" t="s">
        <v>79</v>
      </c>
      <c r="H24" s="472" t="s">
        <v>11</v>
      </c>
      <c r="I24" s="472" t="s">
        <v>11</v>
      </c>
      <c r="J24" s="472" t="s">
        <v>11</v>
      </c>
      <c r="K24" s="472" t="s">
        <v>11</v>
      </c>
      <c r="L24" s="97"/>
      <c r="M24" s="134" t="s">
        <v>79</v>
      </c>
      <c r="N24" s="121">
        <v>49.081747247890235</v>
      </c>
      <c r="O24" s="121">
        <v>21.787537618438542</v>
      </c>
      <c r="P24" s="126"/>
      <c r="Q24" s="98" t="s">
        <v>79</v>
      </c>
      <c r="R24" s="121" t="s">
        <v>11</v>
      </c>
      <c r="S24" s="121" t="s">
        <v>11</v>
      </c>
    </row>
    <row r="25" spans="1:23">
      <c r="A25" s="134" t="s">
        <v>34</v>
      </c>
      <c r="B25" s="472" t="s">
        <v>16</v>
      </c>
      <c r="C25" s="472" t="s">
        <v>16</v>
      </c>
      <c r="D25" s="472" t="s">
        <v>16</v>
      </c>
      <c r="E25" s="472" t="s">
        <v>16</v>
      </c>
      <c r="G25" s="98" t="s">
        <v>34</v>
      </c>
      <c r="H25" s="472" t="s">
        <v>16</v>
      </c>
      <c r="I25" s="472" t="s">
        <v>16</v>
      </c>
      <c r="J25" s="472" t="s">
        <v>16</v>
      </c>
      <c r="K25" s="472" t="s">
        <v>16</v>
      </c>
      <c r="M25" s="134" t="s">
        <v>34</v>
      </c>
      <c r="N25" s="121" t="s">
        <v>16</v>
      </c>
      <c r="O25" s="121" t="s">
        <v>16</v>
      </c>
      <c r="P25" s="126"/>
      <c r="Q25" s="98" t="s">
        <v>34</v>
      </c>
      <c r="R25" s="121" t="s">
        <v>11</v>
      </c>
      <c r="S25" s="121" t="s">
        <v>11</v>
      </c>
    </row>
    <row r="26" spans="1:23">
      <c r="A26" s="134" t="s">
        <v>284</v>
      </c>
      <c r="B26" s="472" t="s">
        <v>16</v>
      </c>
      <c r="C26" s="472" t="s">
        <v>16</v>
      </c>
      <c r="D26" s="472" t="s">
        <v>16</v>
      </c>
      <c r="E26" s="472" t="s">
        <v>16</v>
      </c>
      <c r="G26" s="98" t="s">
        <v>284</v>
      </c>
      <c r="H26" s="472" t="s">
        <v>16</v>
      </c>
      <c r="I26" s="472" t="s">
        <v>16</v>
      </c>
      <c r="J26" s="472" t="s">
        <v>16</v>
      </c>
      <c r="K26" s="472" t="s">
        <v>16</v>
      </c>
      <c r="M26" s="134" t="s">
        <v>284</v>
      </c>
      <c r="N26" s="121" t="s">
        <v>16</v>
      </c>
      <c r="O26" s="121" t="s">
        <v>16</v>
      </c>
      <c r="P26" s="126"/>
      <c r="Q26" s="98" t="s">
        <v>284</v>
      </c>
      <c r="R26" s="121" t="s">
        <v>16</v>
      </c>
      <c r="S26" s="121" t="s">
        <v>16</v>
      </c>
    </row>
    <row r="27" spans="1:23">
      <c r="A27" s="134" t="s">
        <v>35</v>
      </c>
      <c r="B27" s="472">
        <v>132605</v>
      </c>
      <c r="C27" s="472">
        <v>3530</v>
      </c>
      <c r="D27" s="472">
        <v>245022</v>
      </c>
      <c r="E27" s="472">
        <v>11666</v>
      </c>
      <c r="G27" s="98" t="s">
        <v>35</v>
      </c>
      <c r="H27" s="472" t="s">
        <v>11</v>
      </c>
      <c r="I27" s="472" t="s">
        <v>11</v>
      </c>
      <c r="J27" s="472" t="s">
        <v>11</v>
      </c>
      <c r="K27" s="472" t="s">
        <v>11</v>
      </c>
      <c r="M27" s="134" t="s">
        <v>35</v>
      </c>
      <c r="N27" s="121">
        <v>54.11963007403417</v>
      </c>
      <c r="O27" s="121">
        <v>30.258871935539172</v>
      </c>
      <c r="P27" s="126"/>
      <c r="Q27" s="98" t="s">
        <v>35</v>
      </c>
      <c r="R27" s="121" t="s">
        <v>11</v>
      </c>
      <c r="S27" s="121" t="s">
        <v>11</v>
      </c>
    </row>
    <row r="28" spans="1:23">
      <c r="A28" s="134" t="s">
        <v>22</v>
      </c>
      <c r="B28" s="472" t="s">
        <v>45</v>
      </c>
      <c r="C28" s="472" t="s">
        <v>45</v>
      </c>
      <c r="D28" s="472" t="s">
        <v>45</v>
      </c>
      <c r="E28" s="472" t="s">
        <v>45</v>
      </c>
      <c r="G28" s="98" t="s">
        <v>22</v>
      </c>
      <c r="H28" s="472" t="s">
        <v>10</v>
      </c>
      <c r="I28" s="472" t="s">
        <v>10</v>
      </c>
      <c r="J28" s="472" t="s">
        <v>10</v>
      </c>
      <c r="K28" s="472" t="s">
        <v>10</v>
      </c>
      <c r="M28" s="134" t="s">
        <v>22</v>
      </c>
      <c r="N28" s="783" t="s">
        <v>10</v>
      </c>
      <c r="O28" s="783" t="s">
        <v>10</v>
      </c>
      <c r="P28" s="126"/>
      <c r="Q28" s="98" t="s">
        <v>22</v>
      </c>
      <c r="R28" s="121" t="s">
        <v>10</v>
      </c>
      <c r="S28" s="121" t="s">
        <v>10</v>
      </c>
    </row>
    <row r="29" spans="1:23">
      <c r="A29" s="134"/>
      <c r="B29" s="138"/>
      <c r="C29" s="138"/>
      <c r="D29" s="138"/>
      <c r="E29" s="138"/>
      <c r="G29" s="134"/>
      <c r="H29" s="135"/>
      <c r="I29" s="135"/>
      <c r="J29" s="135"/>
      <c r="K29" s="135"/>
      <c r="M29" s="134"/>
      <c r="N29" s="124"/>
      <c r="O29" s="124"/>
      <c r="P29" s="126"/>
      <c r="Q29" s="134"/>
      <c r="R29" s="122"/>
      <c r="S29" s="122"/>
    </row>
    <row r="30" spans="1:23">
      <c r="A30" s="134" t="s">
        <v>23</v>
      </c>
      <c r="B30" s="135"/>
      <c r="C30" s="135"/>
      <c r="D30" s="135"/>
      <c r="E30" s="135"/>
      <c r="G30" s="134" t="s">
        <v>23</v>
      </c>
      <c r="H30" s="135"/>
      <c r="I30" s="135"/>
      <c r="J30" s="135"/>
      <c r="K30" s="135"/>
      <c r="M30" s="107" t="s">
        <v>23</v>
      </c>
      <c r="N30" s="122">
        <v>38.718083998602737</v>
      </c>
      <c r="O30" s="784">
        <v>20.299715027879333</v>
      </c>
      <c r="P30" s="126"/>
      <c r="Q30" s="134" t="s">
        <v>23</v>
      </c>
      <c r="R30" s="122"/>
      <c r="S30" s="785"/>
    </row>
    <row r="31" spans="1:23">
      <c r="A31" s="2"/>
      <c r="B31" s="2"/>
      <c r="C31" s="2"/>
      <c r="D31" s="2"/>
      <c r="E31" s="2"/>
      <c r="G31" s="2"/>
      <c r="H31" s="2"/>
      <c r="I31" s="2"/>
      <c r="J31" s="2"/>
      <c r="K31" s="2"/>
      <c r="M31" s="126" t="s">
        <v>224</v>
      </c>
    </row>
    <row r="32" spans="1:23">
      <c r="A32" s="8" t="s">
        <v>24</v>
      </c>
      <c r="B32" s="136"/>
      <c r="C32" s="136"/>
      <c r="D32" s="136"/>
      <c r="E32" s="136"/>
      <c r="G32" s="7"/>
      <c r="H32" s="136"/>
      <c r="I32" s="136"/>
      <c r="J32" s="136"/>
      <c r="K32" s="136"/>
      <c r="N32" s="143"/>
      <c r="R32" s="143"/>
    </row>
    <row r="33" spans="1:11">
      <c r="A33" s="8" t="s">
        <v>25</v>
      </c>
      <c r="B33" s="3"/>
      <c r="C33" s="3"/>
      <c r="D33" s="3"/>
      <c r="E33" s="3"/>
      <c r="G33" s="8"/>
      <c r="H33" s="3"/>
      <c r="I33" s="3"/>
      <c r="J33" s="3"/>
      <c r="K33" s="3"/>
    </row>
    <row r="34" spans="1:11">
      <c r="A34" s="8"/>
      <c r="B34" s="3"/>
      <c r="C34" s="3"/>
      <c r="D34" s="3"/>
      <c r="E34" s="3"/>
      <c r="G34" s="8"/>
      <c r="H34" s="3"/>
      <c r="I34" s="3"/>
      <c r="J34" s="3"/>
      <c r="K34" s="3"/>
    </row>
    <row r="35" spans="1:11">
      <c r="A35" s="8" t="s">
        <v>26</v>
      </c>
      <c r="B35" s="3"/>
      <c r="C35" s="3"/>
      <c r="D35" s="3"/>
      <c r="E35" s="3"/>
      <c r="G35" s="7"/>
      <c r="H35" s="3"/>
      <c r="I35" s="3"/>
      <c r="J35" s="3"/>
      <c r="K35" s="3"/>
    </row>
    <row r="36" spans="1:11" ht="48.95" customHeight="1">
      <c r="A36" s="740" t="s">
        <v>13</v>
      </c>
      <c r="B36" s="2129" t="s">
        <v>668</v>
      </c>
      <c r="C36" s="2129"/>
      <c r="D36" s="2129"/>
      <c r="E36" s="2129"/>
      <c r="F36" s="2129"/>
      <c r="G36" s="2129"/>
      <c r="H36" s="2129"/>
      <c r="I36" s="2129"/>
      <c r="J36" s="2129"/>
      <c r="K36" s="2129"/>
    </row>
    <row r="37" spans="1:11" ht="21.4" customHeight="1">
      <c r="A37" s="9" t="s">
        <v>15</v>
      </c>
      <c r="B37" s="743" t="s">
        <v>669</v>
      </c>
      <c r="C37" s="2"/>
      <c r="D37" s="2"/>
      <c r="E37" s="2"/>
      <c r="F37" s="2"/>
    </row>
    <row r="38" spans="1:11" ht="25.15" customHeight="1">
      <c r="A38" s="9" t="s">
        <v>31</v>
      </c>
      <c r="B38" s="147" t="s">
        <v>923</v>
      </c>
    </row>
  </sheetData>
  <sortState ref="U7:W16">
    <sortCondition descending="1" ref="V7:V16"/>
  </sortState>
  <mergeCells count="14">
    <mergeCell ref="V4:W4"/>
    <mergeCell ref="M2:W2"/>
    <mergeCell ref="R4:S4"/>
    <mergeCell ref="N6:O6"/>
    <mergeCell ref="R6:S6"/>
    <mergeCell ref="N4:O4"/>
    <mergeCell ref="A1:B1"/>
    <mergeCell ref="M1:N1"/>
    <mergeCell ref="B36:K36"/>
    <mergeCell ref="A2:I2"/>
    <mergeCell ref="B4:C4"/>
    <mergeCell ref="D4:E4"/>
    <mergeCell ref="H4:I4"/>
    <mergeCell ref="J4:K4"/>
  </mergeCells>
  <pageMargins left="0.26" right="0.27" top="0.56999999999999995" bottom="0.56999999999999995" header="0.51181102362204722" footer="0.51181102362204722"/>
  <pageSetup paperSize="9" scale="47" orientation="landscape" horizontalDpi="4294967292" verticalDpi="4294967292"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AE56"/>
  <sheetViews>
    <sheetView zoomScale="70" zoomScaleNormal="70" workbookViewId="0"/>
  </sheetViews>
  <sheetFormatPr baseColWidth="10" defaultColWidth="10.77734375" defaultRowHeight="14.25"/>
  <cols>
    <col min="1" max="1" width="10.77734375" style="23" customWidth="1"/>
    <col min="2" max="2" width="8.5546875" style="23" customWidth="1"/>
    <col min="3" max="3" width="7" style="23" customWidth="1"/>
    <col min="4" max="5" width="5.77734375" style="23" customWidth="1"/>
    <col min="6" max="6" width="8" style="23" customWidth="1"/>
    <col min="7" max="7" width="7" style="23" customWidth="1"/>
    <col min="8" max="9" width="5.77734375" style="23" customWidth="1"/>
    <col min="10" max="10" width="2.5546875" style="23" customWidth="1"/>
    <col min="11" max="11" width="10.77734375" style="23"/>
    <col min="12" max="13" width="7" style="23" customWidth="1"/>
    <col min="14" max="15" width="5.77734375" style="23" customWidth="1"/>
    <col min="16" max="17" width="7" style="23" customWidth="1"/>
    <col min="18" max="19" width="5.77734375" style="23" customWidth="1"/>
    <col min="20" max="20" width="3.5546875" style="23" customWidth="1"/>
    <col min="21" max="21" width="10.77734375" style="23"/>
    <col min="22" max="22" width="5" style="23" customWidth="1"/>
    <col min="23" max="23" width="7.21875" style="23" customWidth="1"/>
    <col min="24" max="24" width="4.5546875" style="23" customWidth="1"/>
    <col min="25" max="25" width="7.21875" style="23" customWidth="1"/>
    <col min="26" max="26" width="3.21875" style="23" customWidth="1"/>
    <col min="27" max="27" width="10.77734375" style="23" customWidth="1"/>
    <col min="28" max="28" width="4.5546875" style="23" customWidth="1"/>
    <col min="29" max="29" width="7.21875" style="23" customWidth="1"/>
    <col min="30" max="30" width="4.5546875" style="23" customWidth="1"/>
    <col min="31" max="31" width="7.21875" style="23" customWidth="1"/>
    <col min="32" max="16384" width="10.77734375" style="23"/>
  </cols>
  <sheetData>
    <row r="1" spans="1:31" ht="15.75">
      <c r="A1" s="1251" t="s">
        <v>47</v>
      </c>
      <c r="B1" s="22"/>
      <c r="C1" s="22"/>
      <c r="D1" s="22"/>
      <c r="E1" s="22"/>
      <c r="F1" s="22"/>
      <c r="G1" s="22"/>
      <c r="H1" s="22"/>
      <c r="I1" s="22"/>
      <c r="U1" s="1455" t="s">
        <v>47</v>
      </c>
      <c r="V1" s="22"/>
      <c r="W1" s="22"/>
      <c r="X1" s="22"/>
      <c r="Y1" s="22"/>
      <c r="Z1" s="22"/>
      <c r="AA1" s="22"/>
      <c r="AB1" s="22"/>
      <c r="AC1" s="22"/>
    </row>
    <row r="2" spans="1:31" ht="30" customHeight="1">
      <c r="A2" s="2146" t="s">
        <v>48</v>
      </c>
      <c r="B2" s="2146"/>
      <c r="C2" s="2146"/>
      <c r="D2" s="2146"/>
      <c r="E2" s="2146"/>
      <c r="F2" s="2146"/>
      <c r="G2" s="2146"/>
      <c r="H2" s="2146"/>
      <c r="I2" s="2146"/>
      <c r="U2" s="2146" t="s">
        <v>48</v>
      </c>
      <c r="V2" s="2146"/>
      <c r="W2" s="2146"/>
      <c r="X2" s="2146"/>
      <c r="Y2" s="2146"/>
      <c r="Z2" s="2146"/>
      <c r="AA2" s="2146"/>
      <c r="AB2" s="2146"/>
      <c r="AC2" s="2146"/>
      <c r="AD2" s="2146"/>
      <c r="AE2" s="2146"/>
    </row>
    <row r="3" spans="1:31" ht="15.75">
      <c r="A3" s="21" t="s">
        <v>4</v>
      </c>
      <c r="B3" s="24"/>
      <c r="C3" s="24"/>
      <c r="D3" s="22"/>
      <c r="E3" s="22"/>
      <c r="F3" s="22"/>
      <c r="G3" s="22"/>
      <c r="H3" s="22"/>
      <c r="I3" s="22"/>
      <c r="K3" s="21" t="s">
        <v>27</v>
      </c>
    </row>
    <row r="4" spans="1:31" ht="84" customHeight="1">
      <c r="A4" s="483" t="s">
        <v>5</v>
      </c>
      <c r="B4" s="2137" t="s">
        <v>49</v>
      </c>
      <c r="C4" s="2138"/>
      <c r="D4" s="2138"/>
      <c r="E4" s="2139"/>
      <c r="F4" s="2140" t="s">
        <v>50</v>
      </c>
      <c r="G4" s="2140"/>
      <c r="H4" s="2140"/>
      <c r="I4" s="2140"/>
      <c r="J4" s="484"/>
      <c r="K4" s="483" t="s">
        <v>5</v>
      </c>
      <c r="L4" s="2137" t="s">
        <v>49</v>
      </c>
      <c r="M4" s="2138"/>
      <c r="N4" s="2138"/>
      <c r="O4" s="2139"/>
      <c r="P4" s="2140" t="s">
        <v>50</v>
      </c>
      <c r="Q4" s="2140"/>
      <c r="R4" s="2140"/>
      <c r="S4" s="2140"/>
      <c r="U4" s="114" t="s">
        <v>5</v>
      </c>
      <c r="V4" s="2143" t="s">
        <v>951</v>
      </c>
      <c r="W4" s="2144"/>
      <c r="X4" s="2144"/>
      <c r="Y4" s="2145"/>
      <c r="AA4" s="114" t="s">
        <v>5</v>
      </c>
      <c r="AB4" s="2143" t="s">
        <v>951</v>
      </c>
      <c r="AC4" s="2144"/>
      <c r="AD4" s="2144"/>
      <c r="AE4" s="2145"/>
    </row>
    <row r="5" spans="1:31">
      <c r="A5" s="485"/>
      <c r="B5" s="2141" t="s">
        <v>51</v>
      </c>
      <c r="C5" s="2142"/>
      <c r="D5" s="2141" t="s">
        <v>52</v>
      </c>
      <c r="E5" s="2142"/>
      <c r="F5" s="2141" t="s">
        <v>51</v>
      </c>
      <c r="G5" s="2142"/>
      <c r="H5" s="2141" t="s">
        <v>52</v>
      </c>
      <c r="I5" s="2142"/>
      <c r="J5" s="484"/>
      <c r="K5" s="485"/>
      <c r="L5" s="2141" t="s">
        <v>51</v>
      </c>
      <c r="M5" s="2142"/>
      <c r="N5" s="2141" t="s">
        <v>52</v>
      </c>
      <c r="O5" s="2142"/>
      <c r="P5" s="2141" t="s">
        <v>51</v>
      </c>
      <c r="Q5" s="2142"/>
      <c r="R5" s="2141" t="s">
        <v>52</v>
      </c>
      <c r="S5" s="2142"/>
      <c r="U5" s="115"/>
      <c r="V5" s="2105" t="s">
        <v>51</v>
      </c>
      <c r="W5" s="2106"/>
      <c r="X5" s="2105" t="s">
        <v>52</v>
      </c>
      <c r="Y5" s="2106"/>
      <c r="AA5" s="115"/>
      <c r="AB5" s="2105" t="s">
        <v>51</v>
      </c>
      <c r="AC5" s="2106"/>
      <c r="AD5" s="2105" t="s">
        <v>52</v>
      </c>
      <c r="AE5" s="2106"/>
    </row>
    <row r="6" spans="1:31">
      <c r="A6" s="485"/>
      <c r="B6" s="486" t="s">
        <v>53</v>
      </c>
      <c r="C6" s="486" t="s">
        <v>54</v>
      </c>
      <c r="D6" s="486" t="s">
        <v>53</v>
      </c>
      <c r="E6" s="486" t="s">
        <v>54</v>
      </c>
      <c r="F6" s="486" t="s">
        <v>53</v>
      </c>
      <c r="G6" s="486" t="s">
        <v>54</v>
      </c>
      <c r="H6" s="486" t="s">
        <v>53</v>
      </c>
      <c r="I6" s="486" t="s">
        <v>54</v>
      </c>
      <c r="J6" s="484"/>
      <c r="K6" s="485"/>
      <c r="L6" s="486" t="s">
        <v>53</v>
      </c>
      <c r="M6" s="486" t="s">
        <v>54</v>
      </c>
      <c r="N6" s="486" t="s">
        <v>53</v>
      </c>
      <c r="O6" s="486" t="s">
        <v>54</v>
      </c>
      <c r="P6" s="486" t="s">
        <v>53</v>
      </c>
      <c r="Q6" s="486" t="s">
        <v>54</v>
      </c>
      <c r="R6" s="486" t="s">
        <v>53</v>
      </c>
      <c r="S6" s="486" t="s">
        <v>54</v>
      </c>
      <c r="U6" s="115"/>
      <c r="V6" s="116" t="s">
        <v>53</v>
      </c>
      <c r="W6" s="116" t="s">
        <v>54</v>
      </c>
      <c r="X6" s="116" t="s">
        <v>53</v>
      </c>
      <c r="Y6" s="116" t="s">
        <v>54</v>
      </c>
      <c r="AA6" s="115"/>
      <c r="AB6" s="116" t="s">
        <v>53</v>
      </c>
      <c r="AC6" s="116" t="s">
        <v>54</v>
      </c>
      <c r="AD6" s="116" t="s">
        <v>53</v>
      </c>
      <c r="AE6" s="116" t="s">
        <v>54</v>
      </c>
    </row>
    <row r="7" spans="1:31">
      <c r="A7" s="487"/>
      <c r="B7" s="488"/>
      <c r="C7" s="488"/>
      <c r="D7" s="488"/>
      <c r="E7" s="488"/>
      <c r="F7" s="488"/>
      <c r="G7" s="488"/>
      <c r="H7" s="488"/>
      <c r="I7" s="488"/>
      <c r="J7" s="484"/>
      <c r="K7" s="487"/>
      <c r="L7" s="488"/>
      <c r="M7" s="488"/>
      <c r="N7" s="488"/>
      <c r="O7" s="488"/>
      <c r="P7" s="488"/>
      <c r="Q7" s="488"/>
      <c r="R7" s="488"/>
      <c r="S7" s="488"/>
      <c r="U7" s="115"/>
      <c r="V7" s="2134">
        <v>2013</v>
      </c>
      <c r="W7" s="2135"/>
      <c r="X7" s="2135"/>
      <c r="Y7" s="2136"/>
      <c r="AA7" s="115"/>
      <c r="AB7" s="2134">
        <v>2015</v>
      </c>
      <c r="AC7" s="2135"/>
      <c r="AD7" s="2135"/>
      <c r="AE7" s="2136"/>
    </row>
    <row r="8" spans="1:31">
      <c r="A8" s="25"/>
      <c r="B8" s="25"/>
      <c r="C8" s="25"/>
      <c r="D8" s="25"/>
      <c r="E8" s="25"/>
      <c r="F8" s="25"/>
      <c r="G8" s="25"/>
      <c r="H8" s="25"/>
      <c r="I8" s="25"/>
      <c r="K8" s="25"/>
      <c r="L8" s="25"/>
      <c r="M8" s="25"/>
      <c r="N8" s="25"/>
      <c r="O8" s="25"/>
      <c r="P8" s="25"/>
      <c r="Q8" s="25"/>
      <c r="R8" s="25"/>
      <c r="S8" s="25"/>
      <c r="U8" s="117"/>
      <c r="V8" s="117"/>
      <c r="W8" s="117"/>
      <c r="X8" s="117"/>
      <c r="Y8" s="117"/>
      <c r="AA8" s="117"/>
      <c r="AB8" s="747"/>
      <c r="AC8" s="747"/>
      <c r="AD8" s="747"/>
      <c r="AE8" s="747"/>
    </row>
    <row r="9" spans="1:31">
      <c r="A9" s="6" t="s">
        <v>28</v>
      </c>
      <c r="B9" s="476" t="s">
        <v>11</v>
      </c>
      <c r="C9" s="476" t="s">
        <v>11</v>
      </c>
      <c r="D9" s="476" t="s">
        <v>11</v>
      </c>
      <c r="E9" s="476" t="s">
        <v>11</v>
      </c>
      <c r="F9" s="476" t="s">
        <v>11</v>
      </c>
      <c r="G9" s="476" t="s">
        <v>11</v>
      </c>
      <c r="H9" s="476" t="s">
        <v>11</v>
      </c>
      <c r="I9" s="476" t="s">
        <v>11</v>
      </c>
      <c r="K9" s="5" t="s">
        <v>28</v>
      </c>
      <c r="L9" s="476" t="s">
        <v>11</v>
      </c>
      <c r="M9" s="476" t="s">
        <v>11</v>
      </c>
      <c r="N9" s="476" t="s">
        <v>11</v>
      </c>
      <c r="O9" s="476" t="s">
        <v>11</v>
      </c>
      <c r="P9" s="476" t="s">
        <v>11</v>
      </c>
      <c r="Q9" s="476" t="s">
        <v>11</v>
      </c>
      <c r="R9" s="476" t="s">
        <v>11</v>
      </c>
      <c r="S9" s="476" t="s">
        <v>11</v>
      </c>
      <c r="U9" s="6" t="s">
        <v>28</v>
      </c>
      <c r="V9" s="746" t="s">
        <v>11</v>
      </c>
      <c r="W9" s="746" t="s">
        <v>11</v>
      </c>
      <c r="X9" s="746" t="s">
        <v>11</v>
      </c>
      <c r="Y9" s="746" t="s">
        <v>11</v>
      </c>
      <c r="AA9" s="6" t="s">
        <v>28</v>
      </c>
      <c r="AB9" s="746" t="s">
        <v>11</v>
      </c>
      <c r="AC9" s="746" t="s">
        <v>11</v>
      </c>
      <c r="AD9" s="746" t="s">
        <v>11</v>
      </c>
      <c r="AE9" s="746" t="s">
        <v>11</v>
      </c>
    </row>
    <row r="10" spans="1:31">
      <c r="A10" s="6" t="s">
        <v>12</v>
      </c>
      <c r="B10" s="476" t="s">
        <v>10</v>
      </c>
      <c r="C10" s="476" t="s">
        <v>10</v>
      </c>
      <c r="D10" s="476" t="s">
        <v>10</v>
      </c>
      <c r="E10" s="476" t="s">
        <v>10</v>
      </c>
      <c r="F10" s="476" t="s">
        <v>10</v>
      </c>
      <c r="G10" s="476" t="s">
        <v>10</v>
      </c>
      <c r="H10" s="476" t="s">
        <v>10</v>
      </c>
      <c r="I10" s="476" t="s">
        <v>10</v>
      </c>
      <c r="K10" s="5" t="s">
        <v>12</v>
      </c>
      <c r="L10" s="476" t="s">
        <v>10</v>
      </c>
      <c r="M10" s="476" t="s">
        <v>10</v>
      </c>
      <c r="N10" s="476" t="s">
        <v>10</v>
      </c>
      <c r="O10" s="476" t="s">
        <v>10</v>
      </c>
      <c r="P10" s="476" t="s">
        <v>10</v>
      </c>
      <c r="Q10" s="476" t="s">
        <v>10</v>
      </c>
      <c r="R10" s="476" t="s">
        <v>10</v>
      </c>
      <c r="S10" s="476" t="s">
        <v>10</v>
      </c>
      <c r="U10" s="6" t="s">
        <v>12</v>
      </c>
      <c r="V10" s="746" t="s">
        <v>10</v>
      </c>
      <c r="W10" s="746" t="s">
        <v>10</v>
      </c>
      <c r="X10" s="746" t="s">
        <v>10</v>
      </c>
      <c r="Y10" s="746" t="s">
        <v>10</v>
      </c>
      <c r="AA10" s="6" t="s">
        <v>12</v>
      </c>
      <c r="AB10" s="746" t="s">
        <v>10</v>
      </c>
      <c r="AC10" s="746" t="s">
        <v>10</v>
      </c>
      <c r="AD10" s="746" t="s">
        <v>10</v>
      </c>
      <c r="AE10" s="746" t="s">
        <v>10</v>
      </c>
    </row>
    <row r="11" spans="1:31">
      <c r="A11" s="6" t="s">
        <v>13</v>
      </c>
      <c r="B11" s="477">
        <v>73367</v>
      </c>
      <c r="C11" s="477">
        <v>36288</v>
      </c>
      <c r="D11" s="477">
        <v>35229</v>
      </c>
      <c r="E11" s="477">
        <v>16977</v>
      </c>
      <c r="F11" s="477">
        <v>126872</v>
      </c>
      <c r="G11" s="477">
        <v>62383</v>
      </c>
      <c r="H11" s="477">
        <v>63421</v>
      </c>
      <c r="I11" s="477">
        <v>30589</v>
      </c>
      <c r="J11" s="80"/>
      <c r="K11" s="5" t="s">
        <v>13</v>
      </c>
      <c r="L11" s="477">
        <v>64890</v>
      </c>
      <c r="M11" s="477">
        <v>33132</v>
      </c>
      <c r="N11" s="477">
        <v>37215</v>
      </c>
      <c r="O11" s="477">
        <v>18915</v>
      </c>
      <c r="P11" s="477">
        <v>124251</v>
      </c>
      <c r="Q11" s="477">
        <v>63783</v>
      </c>
      <c r="R11" s="477">
        <v>69160</v>
      </c>
      <c r="S11" s="477">
        <v>35190</v>
      </c>
      <c r="U11" s="6" t="s">
        <v>13</v>
      </c>
      <c r="V11" s="218">
        <v>57.82757424806104</v>
      </c>
      <c r="W11" s="218">
        <v>58.169693666543765</v>
      </c>
      <c r="X11" s="218">
        <v>55.547846927673795</v>
      </c>
      <c r="Y11" s="218">
        <v>55.500343260649252</v>
      </c>
      <c r="AA11" s="6" t="s">
        <v>13</v>
      </c>
      <c r="AB11" s="218">
        <v>52.224931791293429</v>
      </c>
      <c r="AC11" s="218">
        <v>51.944875593810259</v>
      </c>
      <c r="AD11" s="218">
        <v>53.810005783689995</v>
      </c>
      <c r="AE11" s="218">
        <v>53.751065643648765</v>
      </c>
    </row>
    <row r="12" spans="1:31">
      <c r="A12" s="6" t="s">
        <v>29</v>
      </c>
      <c r="B12" s="478">
        <v>2260</v>
      </c>
      <c r="C12" s="478">
        <v>1081</v>
      </c>
      <c r="D12" s="477" t="s">
        <v>16</v>
      </c>
      <c r="E12" s="477" t="s">
        <v>16</v>
      </c>
      <c r="F12" s="477">
        <v>14198</v>
      </c>
      <c r="G12" s="477">
        <v>6828</v>
      </c>
      <c r="H12" s="477" t="s">
        <v>16</v>
      </c>
      <c r="I12" s="477" t="s">
        <v>16</v>
      </c>
      <c r="J12" s="112"/>
      <c r="K12" s="100" t="s">
        <v>29</v>
      </c>
      <c r="L12" s="477">
        <v>7871</v>
      </c>
      <c r="M12" s="477">
        <v>3852</v>
      </c>
      <c r="N12" s="477" t="s">
        <v>16</v>
      </c>
      <c r="O12" s="477" t="s">
        <v>16</v>
      </c>
      <c r="P12" s="477">
        <v>47296</v>
      </c>
      <c r="Q12" s="477">
        <v>22997</v>
      </c>
      <c r="R12" s="477" t="s">
        <v>16</v>
      </c>
      <c r="S12" s="477" t="s">
        <v>16</v>
      </c>
      <c r="U12" s="107" t="s">
        <v>29</v>
      </c>
      <c r="V12" s="815">
        <v>15.917734892238345</v>
      </c>
      <c r="W12" s="815">
        <v>15.83186877562976</v>
      </c>
      <c r="X12" s="816" t="s">
        <v>16</v>
      </c>
      <c r="Y12" s="816" t="s">
        <v>16</v>
      </c>
      <c r="AA12" s="107" t="s">
        <v>29</v>
      </c>
      <c r="AB12" s="218">
        <v>16.641999323410015</v>
      </c>
      <c r="AC12" s="218">
        <v>16.750010870983171</v>
      </c>
      <c r="AD12" s="218" t="s">
        <v>16</v>
      </c>
      <c r="AE12" s="218" t="s">
        <v>16</v>
      </c>
    </row>
    <row r="13" spans="1:31">
      <c r="A13" s="6" t="s">
        <v>30</v>
      </c>
      <c r="B13" s="476" t="s">
        <v>11</v>
      </c>
      <c r="C13" s="476" t="s">
        <v>11</v>
      </c>
      <c r="D13" s="476" t="s">
        <v>11</v>
      </c>
      <c r="E13" s="476" t="s">
        <v>11</v>
      </c>
      <c r="F13" s="476" t="s">
        <v>11</v>
      </c>
      <c r="G13" s="476" t="s">
        <v>11</v>
      </c>
      <c r="H13" s="476" t="s">
        <v>11</v>
      </c>
      <c r="I13" s="476" t="s">
        <v>11</v>
      </c>
      <c r="J13" s="99"/>
      <c r="K13" s="100" t="s">
        <v>30</v>
      </c>
      <c r="L13" s="477" t="s">
        <v>11</v>
      </c>
      <c r="M13" s="477" t="s">
        <v>11</v>
      </c>
      <c r="N13" s="477" t="s">
        <v>11</v>
      </c>
      <c r="O13" s="477" t="s">
        <v>11</v>
      </c>
      <c r="P13" s="477" t="s">
        <v>11</v>
      </c>
      <c r="Q13" s="477" t="s">
        <v>11</v>
      </c>
      <c r="R13" s="477" t="s">
        <v>11</v>
      </c>
      <c r="S13" s="477" t="s">
        <v>11</v>
      </c>
      <c r="U13" s="107" t="s">
        <v>30</v>
      </c>
      <c r="V13" s="218" t="s">
        <v>11</v>
      </c>
      <c r="W13" s="218" t="s">
        <v>11</v>
      </c>
      <c r="X13" s="218" t="s">
        <v>11</v>
      </c>
      <c r="Y13" s="218" t="s">
        <v>11</v>
      </c>
      <c r="AA13" s="107" t="s">
        <v>30</v>
      </c>
      <c r="AB13" s="218" t="s">
        <v>11</v>
      </c>
      <c r="AC13" s="218" t="s">
        <v>11</v>
      </c>
      <c r="AD13" s="218" t="s">
        <v>11</v>
      </c>
      <c r="AE13" s="218" t="s">
        <v>11</v>
      </c>
    </row>
    <row r="14" spans="1:31">
      <c r="A14" s="6" t="s">
        <v>14</v>
      </c>
      <c r="B14" s="476" t="s">
        <v>11</v>
      </c>
      <c r="C14" s="476" t="s">
        <v>11</v>
      </c>
      <c r="D14" s="476" t="s">
        <v>11</v>
      </c>
      <c r="E14" s="476" t="s">
        <v>11</v>
      </c>
      <c r="F14" s="476" t="s">
        <v>11</v>
      </c>
      <c r="G14" s="476" t="s">
        <v>11</v>
      </c>
      <c r="H14" s="476" t="s">
        <v>11</v>
      </c>
      <c r="I14" s="476" t="s">
        <v>11</v>
      </c>
      <c r="K14" s="5" t="s">
        <v>14</v>
      </c>
      <c r="L14" s="455" t="s">
        <v>11</v>
      </c>
      <c r="M14" s="455" t="s">
        <v>11</v>
      </c>
      <c r="N14" s="455" t="s">
        <v>11</v>
      </c>
      <c r="O14" s="455" t="s">
        <v>11</v>
      </c>
      <c r="P14" s="455" t="s">
        <v>11</v>
      </c>
      <c r="Q14" s="455" t="s">
        <v>11</v>
      </c>
      <c r="R14" s="455" t="s">
        <v>11</v>
      </c>
      <c r="S14" s="455" t="s">
        <v>11</v>
      </c>
      <c r="U14" s="6" t="s">
        <v>14</v>
      </c>
      <c r="V14" s="218" t="s">
        <v>11</v>
      </c>
      <c r="W14" s="218" t="s">
        <v>11</v>
      </c>
      <c r="X14" s="218" t="s">
        <v>11</v>
      </c>
      <c r="Y14" s="218" t="s">
        <v>11</v>
      </c>
      <c r="AA14" s="6" t="s">
        <v>14</v>
      </c>
      <c r="AB14" s="218" t="s">
        <v>11</v>
      </c>
      <c r="AC14" s="218" t="s">
        <v>11</v>
      </c>
      <c r="AD14" s="218" t="s">
        <v>11</v>
      </c>
      <c r="AE14" s="218" t="s">
        <v>11</v>
      </c>
    </row>
    <row r="15" spans="1:31">
      <c r="A15" s="6" t="s">
        <v>15</v>
      </c>
      <c r="B15" s="476" t="s">
        <v>16</v>
      </c>
      <c r="C15" s="476" t="s">
        <v>16</v>
      </c>
      <c r="D15" s="476" t="s">
        <v>16</v>
      </c>
      <c r="E15" s="476" t="s">
        <v>16</v>
      </c>
      <c r="F15" s="476" t="s">
        <v>16</v>
      </c>
      <c r="G15" s="476" t="s">
        <v>16</v>
      </c>
      <c r="H15" s="476" t="s">
        <v>16</v>
      </c>
      <c r="I15" s="476" t="s">
        <v>16</v>
      </c>
      <c r="K15" s="5" t="s">
        <v>15</v>
      </c>
      <c r="L15" s="482" t="s">
        <v>16</v>
      </c>
      <c r="M15" s="482" t="s">
        <v>16</v>
      </c>
      <c r="N15" s="482" t="s">
        <v>16</v>
      </c>
      <c r="O15" s="482" t="s">
        <v>16</v>
      </c>
      <c r="P15" s="482" t="s">
        <v>16</v>
      </c>
      <c r="Q15" s="482" t="s">
        <v>16</v>
      </c>
      <c r="R15" s="482" t="s">
        <v>16</v>
      </c>
      <c r="S15" s="482" t="s">
        <v>16</v>
      </c>
      <c r="U15" s="6" t="s">
        <v>15</v>
      </c>
      <c r="V15" s="218" t="s">
        <v>16</v>
      </c>
      <c r="W15" s="218" t="s">
        <v>16</v>
      </c>
      <c r="X15" s="218" t="s">
        <v>16</v>
      </c>
      <c r="Y15" s="218" t="s">
        <v>16</v>
      </c>
      <c r="AA15" s="6" t="s">
        <v>15</v>
      </c>
      <c r="AB15" s="218" t="s">
        <v>16</v>
      </c>
      <c r="AC15" s="218" t="s">
        <v>16</v>
      </c>
      <c r="AD15" s="218" t="s">
        <v>16</v>
      </c>
      <c r="AE15" s="218" t="s">
        <v>16</v>
      </c>
    </row>
    <row r="16" spans="1:31">
      <c r="A16" s="6" t="s">
        <v>17</v>
      </c>
      <c r="B16" s="476" t="s">
        <v>10</v>
      </c>
      <c r="C16" s="476" t="s">
        <v>10</v>
      </c>
      <c r="D16" s="476" t="s">
        <v>10</v>
      </c>
      <c r="E16" s="476" t="s">
        <v>10</v>
      </c>
      <c r="F16" s="476" t="s">
        <v>10</v>
      </c>
      <c r="G16" s="476" t="s">
        <v>10</v>
      </c>
      <c r="H16" s="476" t="s">
        <v>10</v>
      </c>
      <c r="I16" s="476" t="s">
        <v>10</v>
      </c>
      <c r="K16" s="5" t="s">
        <v>17</v>
      </c>
      <c r="L16" s="482" t="s">
        <v>10</v>
      </c>
      <c r="M16" s="482" t="s">
        <v>10</v>
      </c>
      <c r="N16" s="482" t="s">
        <v>10</v>
      </c>
      <c r="O16" s="482" t="s">
        <v>10</v>
      </c>
      <c r="P16" s="482" t="s">
        <v>10</v>
      </c>
      <c r="Q16" s="482" t="s">
        <v>10</v>
      </c>
      <c r="R16" s="482" t="s">
        <v>10</v>
      </c>
      <c r="S16" s="482" t="s">
        <v>10</v>
      </c>
      <c r="U16" s="6" t="s">
        <v>17</v>
      </c>
      <c r="V16" s="218" t="s">
        <v>45</v>
      </c>
      <c r="W16" s="218" t="s">
        <v>45</v>
      </c>
      <c r="X16" s="218" t="s">
        <v>45</v>
      </c>
      <c r="Y16" s="218" t="s">
        <v>45</v>
      </c>
      <c r="AA16" s="6" t="s">
        <v>17</v>
      </c>
      <c r="AB16" s="218" t="s">
        <v>45</v>
      </c>
      <c r="AC16" s="218" t="s">
        <v>45</v>
      </c>
      <c r="AD16" s="218" t="s">
        <v>45</v>
      </c>
      <c r="AE16" s="218" t="s">
        <v>45</v>
      </c>
    </row>
    <row r="17" spans="1:31">
      <c r="A17" s="6" t="s">
        <v>31</v>
      </c>
      <c r="B17" s="476" t="s">
        <v>11</v>
      </c>
      <c r="C17" s="476" t="s">
        <v>11</v>
      </c>
      <c r="D17" s="476" t="s">
        <v>11</v>
      </c>
      <c r="E17" s="476" t="s">
        <v>11</v>
      </c>
      <c r="F17" s="476" t="s">
        <v>11</v>
      </c>
      <c r="G17" s="476" t="s">
        <v>11</v>
      </c>
      <c r="H17" s="476" t="s">
        <v>11</v>
      </c>
      <c r="I17" s="476" t="s">
        <v>11</v>
      </c>
      <c r="K17" s="5" t="s">
        <v>31</v>
      </c>
      <c r="L17" s="481" t="s">
        <v>11</v>
      </c>
      <c r="M17" s="481" t="s">
        <v>11</v>
      </c>
      <c r="N17" s="481" t="s">
        <v>11</v>
      </c>
      <c r="O17" s="481" t="s">
        <v>11</v>
      </c>
      <c r="P17" s="481" t="s">
        <v>11</v>
      </c>
      <c r="Q17" s="481" t="s">
        <v>11</v>
      </c>
      <c r="R17" s="481" t="s">
        <v>11</v>
      </c>
      <c r="S17" s="481" t="s">
        <v>11</v>
      </c>
      <c r="U17" s="6" t="s">
        <v>31</v>
      </c>
      <c r="V17" s="218" t="s">
        <v>11</v>
      </c>
      <c r="W17" s="218" t="s">
        <v>11</v>
      </c>
      <c r="X17" s="218" t="s">
        <v>11</v>
      </c>
      <c r="Y17" s="218" t="s">
        <v>11</v>
      </c>
      <c r="AA17" s="6" t="s">
        <v>31</v>
      </c>
      <c r="AB17" s="218" t="s">
        <v>11</v>
      </c>
      <c r="AC17" s="218" t="s">
        <v>11</v>
      </c>
      <c r="AD17" s="218" t="s">
        <v>11</v>
      </c>
      <c r="AE17" s="218" t="s">
        <v>11</v>
      </c>
    </row>
    <row r="18" spans="1:31">
      <c r="A18" s="6" t="s">
        <v>32</v>
      </c>
      <c r="B18" s="476" t="s">
        <v>16</v>
      </c>
      <c r="C18" s="476" t="s">
        <v>16</v>
      </c>
      <c r="D18" s="476" t="s">
        <v>16</v>
      </c>
      <c r="E18" s="476" t="s">
        <v>16</v>
      </c>
      <c r="F18" s="476" t="s">
        <v>16</v>
      </c>
      <c r="G18" s="476" t="s">
        <v>16</v>
      </c>
      <c r="H18" s="476" t="s">
        <v>16</v>
      </c>
      <c r="I18" s="476" t="s">
        <v>16</v>
      </c>
      <c r="K18" s="5" t="s">
        <v>32</v>
      </c>
      <c r="L18" s="482" t="s">
        <v>150</v>
      </c>
      <c r="M18" s="482" t="s">
        <v>16</v>
      </c>
      <c r="N18" s="482" t="s">
        <v>16</v>
      </c>
      <c r="O18" s="482" t="s">
        <v>150</v>
      </c>
      <c r="P18" s="482" t="s">
        <v>16</v>
      </c>
      <c r="Q18" s="482" t="s">
        <v>16</v>
      </c>
      <c r="R18" s="482" t="s">
        <v>16</v>
      </c>
      <c r="S18" s="482" t="s">
        <v>16</v>
      </c>
      <c r="U18" s="6" t="s">
        <v>32</v>
      </c>
      <c r="V18" s="218" t="s">
        <v>16</v>
      </c>
      <c r="W18" s="218" t="s">
        <v>16</v>
      </c>
      <c r="X18" s="218" t="s">
        <v>16</v>
      </c>
      <c r="Y18" s="218" t="s">
        <v>16</v>
      </c>
      <c r="AA18" s="6" t="s">
        <v>32</v>
      </c>
      <c r="AB18" s="218" t="s">
        <v>16</v>
      </c>
      <c r="AC18" s="218" t="s">
        <v>16</v>
      </c>
      <c r="AD18" s="218" t="s">
        <v>16</v>
      </c>
      <c r="AE18" s="218" t="s">
        <v>16</v>
      </c>
    </row>
    <row r="19" spans="1:31">
      <c r="A19" s="6" t="s">
        <v>18</v>
      </c>
      <c r="B19" s="476" t="s">
        <v>55</v>
      </c>
      <c r="C19" s="476" t="s">
        <v>10</v>
      </c>
      <c r="D19" s="482" t="s">
        <v>10</v>
      </c>
      <c r="E19" s="476" t="s">
        <v>10</v>
      </c>
      <c r="F19" s="476">
        <v>530.06399999999996</v>
      </c>
      <c r="G19" s="482" t="s">
        <v>10</v>
      </c>
      <c r="H19" s="482" t="s">
        <v>10</v>
      </c>
      <c r="I19" s="482" t="s">
        <v>10</v>
      </c>
      <c r="J19" s="104"/>
      <c r="K19" s="100" t="s">
        <v>18</v>
      </c>
      <c r="L19" s="482" t="s">
        <v>10</v>
      </c>
      <c r="M19" s="482" t="s">
        <v>10</v>
      </c>
      <c r="N19" s="482" t="s">
        <v>10</v>
      </c>
      <c r="O19" s="482" t="s">
        <v>10</v>
      </c>
      <c r="P19" s="482" t="s">
        <v>10</v>
      </c>
      <c r="Q19" s="482" t="s">
        <v>10</v>
      </c>
      <c r="R19" s="482" t="s">
        <v>10</v>
      </c>
      <c r="S19" s="482" t="s">
        <v>10</v>
      </c>
      <c r="U19" s="107" t="s">
        <v>18</v>
      </c>
      <c r="V19" s="218" t="s">
        <v>10</v>
      </c>
      <c r="W19" s="218" t="s">
        <v>10</v>
      </c>
      <c r="X19" s="218" t="s">
        <v>10</v>
      </c>
      <c r="Y19" s="218" t="s">
        <v>10</v>
      </c>
      <c r="AA19" s="107" t="s">
        <v>18</v>
      </c>
      <c r="AB19" s="218" t="s">
        <v>10</v>
      </c>
      <c r="AC19" s="218" t="s">
        <v>10</v>
      </c>
      <c r="AD19" s="218" t="s">
        <v>10</v>
      </c>
      <c r="AE19" s="218" t="s">
        <v>10</v>
      </c>
    </row>
    <row r="20" spans="1:31">
      <c r="A20" s="6" t="s">
        <v>19</v>
      </c>
      <c r="B20" s="476" t="s">
        <v>10</v>
      </c>
      <c r="C20" s="476" t="s">
        <v>10</v>
      </c>
      <c r="D20" s="476" t="s">
        <v>16</v>
      </c>
      <c r="E20" s="476" t="s">
        <v>16</v>
      </c>
      <c r="F20" s="476" t="s">
        <v>10</v>
      </c>
      <c r="G20" s="476" t="s">
        <v>10</v>
      </c>
      <c r="H20" s="476" t="s">
        <v>16</v>
      </c>
      <c r="I20" s="476" t="s">
        <v>16</v>
      </c>
      <c r="K20" s="5" t="s">
        <v>19</v>
      </c>
      <c r="L20" s="482" t="s">
        <v>11</v>
      </c>
      <c r="M20" s="482" t="s">
        <v>11</v>
      </c>
      <c r="N20" s="482" t="s">
        <v>11</v>
      </c>
      <c r="O20" s="482" t="s">
        <v>11</v>
      </c>
      <c r="P20" s="482" t="s">
        <v>11</v>
      </c>
      <c r="Q20" s="482" t="s">
        <v>11</v>
      </c>
      <c r="R20" s="482" t="s">
        <v>11</v>
      </c>
      <c r="S20" s="482" t="s">
        <v>11</v>
      </c>
      <c r="U20" s="6" t="s">
        <v>19</v>
      </c>
      <c r="V20" s="218" t="s">
        <v>11</v>
      </c>
      <c r="W20" s="218" t="s">
        <v>11</v>
      </c>
      <c r="X20" s="218" t="s">
        <v>11</v>
      </c>
      <c r="Y20" s="218" t="s">
        <v>11</v>
      </c>
      <c r="AA20" s="6" t="s">
        <v>19</v>
      </c>
      <c r="AB20" s="218" t="s">
        <v>11</v>
      </c>
      <c r="AC20" s="218" t="s">
        <v>11</v>
      </c>
      <c r="AD20" s="218" t="s">
        <v>11</v>
      </c>
      <c r="AE20" s="218" t="s">
        <v>11</v>
      </c>
    </row>
    <row r="21" spans="1:31">
      <c r="A21" s="6" t="s">
        <v>20</v>
      </c>
      <c r="B21" s="479">
        <v>847519</v>
      </c>
      <c r="C21" s="479">
        <v>413813</v>
      </c>
      <c r="D21" s="479" t="s">
        <v>11</v>
      </c>
      <c r="E21" s="479" t="s">
        <v>11</v>
      </c>
      <c r="F21" s="479">
        <v>847519</v>
      </c>
      <c r="G21" s="479">
        <v>413813</v>
      </c>
      <c r="H21" s="479" t="s">
        <v>11</v>
      </c>
      <c r="I21" s="479" t="s">
        <v>11</v>
      </c>
      <c r="J21" s="89"/>
      <c r="K21" s="6" t="s">
        <v>20</v>
      </c>
      <c r="L21" s="476">
        <v>827628</v>
      </c>
      <c r="M21" s="476">
        <v>404539</v>
      </c>
      <c r="N21" s="476" t="s">
        <v>11</v>
      </c>
      <c r="O21" s="476" t="s">
        <v>11</v>
      </c>
      <c r="P21" s="476">
        <v>827628</v>
      </c>
      <c r="Q21" s="476">
        <v>404539</v>
      </c>
      <c r="R21" s="476" t="s">
        <v>11</v>
      </c>
      <c r="S21" s="476" t="s">
        <v>11</v>
      </c>
      <c r="U21" s="6" t="s">
        <v>20</v>
      </c>
      <c r="V21" s="218">
        <v>100</v>
      </c>
      <c r="W21" s="218">
        <v>100</v>
      </c>
      <c r="X21" s="218" t="s">
        <v>11</v>
      </c>
      <c r="Y21" s="218" t="s">
        <v>11</v>
      </c>
      <c r="AA21" s="6" t="s">
        <v>20</v>
      </c>
      <c r="AB21" s="218">
        <v>100</v>
      </c>
      <c r="AC21" s="218">
        <v>100</v>
      </c>
      <c r="AD21" s="218" t="s">
        <v>11</v>
      </c>
      <c r="AE21" s="218" t="s">
        <v>11</v>
      </c>
    </row>
    <row r="22" spans="1:31">
      <c r="A22" s="6" t="s">
        <v>21</v>
      </c>
      <c r="B22" s="476" t="s">
        <v>11</v>
      </c>
      <c r="C22" s="476" t="s">
        <v>11</v>
      </c>
      <c r="D22" s="476" t="s">
        <v>11</v>
      </c>
      <c r="E22" s="476" t="s">
        <v>11</v>
      </c>
      <c r="F22" s="476" t="s">
        <v>11</v>
      </c>
      <c r="G22" s="476" t="s">
        <v>11</v>
      </c>
      <c r="H22" s="476" t="s">
        <v>11</v>
      </c>
      <c r="I22" s="476" t="s">
        <v>11</v>
      </c>
      <c r="K22" s="5" t="s">
        <v>21</v>
      </c>
      <c r="L22" s="481" t="s">
        <v>11</v>
      </c>
      <c r="M22" s="481" t="s">
        <v>11</v>
      </c>
      <c r="N22" s="481" t="s">
        <v>11</v>
      </c>
      <c r="O22" s="481" t="s">
        <v>11</v>
      </c>
      <c r="P22" s="481" t="s">
        <v>11</v>
      </c>
      <c r="Q22" s="481" t="s">
        <v>11</v>
      </c>
      <c r="R22" s="481" t="s">
        <v>11</v>
      </c>
      <c r="S22" s="481" t="s">
        <v>11</v>
      </c>
      <c r="U22" s="6" t="s">
        <v>21</v>
      </c>
      <c r="V22" s="218" t="s">
        <v>11</v>
      </c>
      <c r="W22" s="218" t="s">
        <v>11</v>
      </c>
      <c r="X22" s="218" t="s">
        <v>11</v>
      </c>
      <c r="Y22" s="218" t="s">
        <v>11</v>
      </c>
      <c r="AA22" s="6" t="s">
        <v>21</v>
      </c>
      <c r="AB22" s="218" t="s">
        <v>11</v>
      </c>
      <c r="AC22" s="218" t="s">
        <v>11</v>
      </c>
      <c r="AD22" s="218" t="s">
        <v>11</v>
      </c>
      <c r="AE22" s="218" t="s">
        <v>11</v>
      </c>
    </row>
    <row r="23" spans="1:31">
      <c r="A23" s="6" t="s">
        <v>77</v>
      </c>
      <c r="B23" s="480">
        <v>7792</v>
      </c>
      <c r="C23" s="479" t="s">
        <v>11</v>
      </c>
      <c r="D23" s="479" t="s">
        <v>16</v>
      </c>
      <c r="E23" s="479" t="s">
        <v>16</v>
      </c>
      <c r="F23" s="480">
        <v>72194</v>
      </c>
      <c r="G23" s="480">
        <v>34182</v>
      </c>
      <c r="H23" s="480">
        <v>18577</v>
      </c>
      <c r="I23" s="480">
        <v>8257</v>
      </c>
      <c r="K23" s="5" t="s">
        <v>77</v>
      </c>
      <c r="L23" s="480" t="s">
        <v>10</v>
      </c>
      <c r="M23" s="480" t="s">
        <v>10</v>
      </c>
      <c r="N23" s="480" t="s">
        <v>10</v>
      </c>
      <c r="O23" s="480" t="s">
        <v>10</v>
      </c>
      <c r="P23" s="480" t="s">
        <v>10</v>
      </c>
      <c r="Q23" s="480" t="s">
        <v>10</v>
      </c>
      <c r="R23" s="480" t="s">
        <v>10</v>
      </c>
      <c r="S23" s="480" t="s">
        <v>10</v>
      </c>
      <c r="U23" s="6" t="s">
        <v>77</v>
      </c>
      <c r="V23" s="218">
        <v>10.793140704213647</v>
      </c>
      <c r="W23" s="218" t="s">
        <v>10</v>
      </c>
      <c r="X23" s="218" t="s">
        <v>10</v>
      </c>
      <c r="Y23" s="218" t="s">
        <v>10</v>
      </c>
      <c r="AA23" s="6" t="s">
        <v>77</v>
      </c>
      <c r="AB23" s="218" t="s">
        <v>10</v>
      </c>
      <c r="AC23" s="218" t="s">
        <v>10</v>
      </c>
      <c r="AD23" s="218" t="s">
        <v>10</v>
      </c>
      <c r="AE23" s="218" t="s">
        <v>10</v>
      </c>
    </row>
    <row r="24" spans="1:31">
      <c r="A24" s="6" t="s">
        <v>33</v>
      </c>
      <c r="B24" s="480">
        <v>7812</v>
      </c>
      <c r="C24" s="480">
        <v>3738</v>
      </c>
      <c r="D24" s="480" t="s">
        <v>11</v>
      </c>
      <c r="E24" s="480" t="s">
        <v>11</v>
      </c>
      <c r="F24" s="480">
        <v>21886</v>
      </c>
      <c r="G24" s="480">
        <v>10473</v>
      </c>
      <c r="H24" s="480">
        <v>3256</v>
      </c>
      <c r="I24" s="480">
        <v>1595</v>
      </c>
      <c r="J24" s="89"/>
      <c r="K24" s="5" t="s">
        <v>33</v>
      </c>
      <c r="L24" s="480">
        <v>13853</v>
      </c>
      <c r="M24" s="480">
        <v>6629</v>
      </c>
      <c r="N24" s="480" t="s">
        <v>11</v>
      </c>
      <c r="O24" s="480" t="s">
        <v>11</v>
      </c>
      <c r="P24" s="480">
        <v>21592</v>
      </c>
      <c r="Q24" s="480">
        <v>10332</v>
      </c>
      <c r="R24" s="480">
        <v>3212</v>
      </c>
      <c r="S24" s="480">
        <v>1573</v>
      </c>
      <c r="U24" s="6" t="s">
        <v>33</v>
      </c>
      <c r="V24" s="218">
        <v>35.694050991501413</v>
      </c>
      <c r="W24" s="218">
        <v>35.69177885992552</v>
      </c>
      <c r="X24" s="218" t="s">
        <v>10</v>
      </c>
      <c r="Y24" s="218" t="s">
        <v>10</v>
      </c>
      <c r="AA24" s="6" t="s">
        <v>33</v>
      </c>
      <c r="AB24" s="218">
        <v>64.158021489440529</v>
      </c>
      <c r="AC24" s="218">
        <v>64.159891598915991</v>
      </c>
      <c r="AD24" s="218" t="s">
        <v>10</v>
      </c>
      <c r="AE24" s="218" t="s">
        <v>10</v>
      </c>
    </row>
    <row r="25" spans="1:31">
      <c r="A25" s="6" t="s">
        <v>79</v>
      </c>
      <c r="B25" s="476" t="s">
        <v>11</v>
      </c>
      <c r="C25" s="476" t="s">
        <v>11</v>
      </c>
      <c r="D25" s="476" t="s">
        <v>11</v>
      </c>
      <c r="E25" s="476" t="s">
        <v>11</v>
      </c>
      <c r="F25" s="476" t="s">
        <v>11</v>
      </c>
      <c r="G25" s="476" t="s">
        <v>11</v>
      </c>
      <c r="H25" s="476" t="s">
        <v>11</v>
      </c>
      <c r="I25" s="476" t="s">
        <v>11</v>
      </c>
      <c r="J25" s="99"/>
      <c r="K25" s="100" t="s">
        <v>79</v>
      </c>
      <c r="L25" s="482" t="s">
        <v>11</v>
      </c>
      <c r="M25" s="482" t="s">
        <v>11</v>
      </c>
      <c r="N25" s="482" t="s">
        <v>11</v>
      </c>
      <c r="O25" s="482" t="s">
        <v>11</v>
      </c>
      <c r="P25" s="482" t="s">
        <v>11</v>
      </c>
      <c r="Q25" s="482" t="s">
        <v>11</v>
      </c>
      <c r="R25" s="482" t="s">
        <v>11</v>
      </c>
      <c r="S25" s="482" t="s">
        <v>11</v>
      </c>
      <c r="U25" s="107" t="s">
        <v>79</v>
      </c>
      <c r="V25" s="746" t="s">
        <v>11</v>
      </c>
      <c r="W25" s="746" t="s">
        <v>11</v>
      </c>
      <c r="X25" s="746" t="s">
        <v>11</v>
      </c>
      <c r="Y25" s="746" t="s">
        <v>11</v>
      </c>
      <c r="AA25" s="107" t="s">
        <v>79</v>
      </c>
      <c r="AB25" s="746" t="s">
        <v>11</v>
      </c>
      <c r="AC25" s="746" t="s">
        <v>11</v>
      </c>
      <c r="AD25" s="746" t="s">
        <v>11</v>
      </c>
      <c r="AE25" s="746" t="s">
        <v>11</v>
      </c>
    </row>
    <row r="26" spans="1:31">
      <c r="A26" s="6" t="s">
        <v>34</v>
      </c>
      <c r="B26" s="476" t="s">
        <v>16</v>
      </c>
      <c r="C26" s="476" t="s">
        <v>16</v>
      </c>
      <c r="D26" s="476" t="s">
        <v>16</v>
      </c>
      <c r="E26" s="476" t="s">
        <v>16</v>
      </c>
      <c r="F26" s="476" t="s">
        <v>16</v>
      </c>
      <c r="G26" s="476" t="s">
        <v>16</v>
      </c>
      <c r="H26" s="476" t="s">
        <v>16</v>
      </c>
      <c r="I26" s="476" t="s">
        <v>16</v>
      </c>
      <c r="K26" s="5" t="s">
        <v>34</v>
      </c>
      <c r="L26" s="482" t="s">
        <v>150</v>
      </c>
      <c r="M26" s="482" t="s">
        <v>16</v>
      </c>
      <c r="N26" s="482" t="s">
        <v>16</v>
      </c>
      <c r="O26" s="482" t="s">
        <v>150</v>
      </c>
      <c r="P26" s="482" t="s">
        <v>16</v>
      </c>
      <c r="Q26" s="482" t="s">
        <v>16</v>
      </c>
      <c r="R26" s="482" t="s">
        <v>16</v>
      </c>
      <c r="S26" s="482" t="s">
        <v>16</v>
      </c>
      <c r="U26" s="6" t="s">
        <v>34</v>
      </c>
      <c r="V26" s="746" t="s">
        <v>16</v>
      </c>
      <c r="W26" s="746" t="s">
        <v>16</v>
      </c>
      <c r="X26" s="746" t="s">
        <v>16</v>
      </c>
      <c r="Y26" s="746" t="s">
        <v>16</v>
      </c>
      <c r="AA26" s="6" t="s">
        <v>34</v>
      </c>
      <c r="AB26" s="746" t="s">
        <v>16</v>
      </c>
      <c r="AC26" s="746" t="s">
        <v>16</v>
      </c>
      <c r="AD26" s="746" t="s">
        <v>16</v>
      </c>
      <c r="AE26" s="746" t="s">
        <v>16</v>
      </c>
    </row>
    <row r="27" spans="1:31">
      <c r="A27" s="6" t="s">
        <v>284</v>
      </c>
      <c r="B27" s="476" t="s">
        <v>16</v>
      </c>
      <c r="C27" s="476" t="s">
        <v>16</v>
      </c>
      <c r="D27" s="476" t="s">
        <v>16</v>
      </c>
      <c r="E27" s="476" t="s">
        <v>16</v>
      </c>
      <c r="F27" s="476" t="s">
        <v>16</v>
      </c>
      <c r="G27" s="476" t="s">
        <v>16</v>
      </c>
      <c r="H27" s="476" t="s">
        <v>16</v>
      </c>
      <c r="I27" s="476" t="s">
        <v>16</v>
      </c>
      <c r="K27" s="5" t="s">
        <v>284</v>
      </c>
      <c r="L27" s="482" t="s">
        <v>16</v>
      </c>
      <c r="M27" s="482" t="s">
        <v>16</v>
      </c>
      <c r="N27" s="482" t="s">
        <v>16</v>
      </c>
      <c r="O27" s="482" t="s">
        <v>16</v>
      </c>
      <c r="P27" s="482" t="s">
        <v>16</v>
      </c>
      <c r="Q27" s="482" t="s">
        <v>16</v>
      </c>
      <c r="R27" s="482" t="s">
        <v>16</v>
      </c>
      <c r="S27" s="482" t="s">
        <v>16</v>
      </c>
      <c r="U27" s="6" t="s">
        <v>284</v>
      </c>
      <c r="V27" s="746" t="s">
        <v>16</v>
      </c>
      <c r="W27" s="746" t="s">
        <v>16</v>
      </c>
      <c r="X27" s="746" t="s">
        <v>16</v>
      </c>
      <c r="Y27" s="746" t="s">
        <v>16</v>
      </c>
      <c r="AA27" s="6" t="s">
        <v>284</v>
      </c>
      <c r="AB27" s="746" t="s">
        <v>16</v>
      </c>
      <c r="AC27" s="746" t="s">
        <v>16</v>
      </c>
      <c r="AD27" s="746" t="s">
        <v>16</v>
      </c>
      <c r="AE27" s="746" t="s">
        <v>16</v>
      </c>
    </row>
    <row r="28" spans="1:31">
      <c r="A28" s="6" t="s">
        <v>35</v>
      </c>
      <c r="B28" s="476" t="s">
        <v>16</v>
      </c>
      <c r="C28" s="476" t="s">
        <v>16</v>
      </c>
      <c r="D28" s="476" t="s">
        <v>16</v>
      </c>
      <c r="E28" s="476" t="s">
        <v>16</v>
      </c>
      <c r="F28" s="476" t="s">
        <v>16</v>
      </c>
      <c r="G28" s="476" t="s">
        <v>16</v>
      </c>
      <c r="H28" s="476" t="s">
        <v>16</v>
      </c>
      <c r="I28" s="476" t="s">
        <v>16</v>
      </c>
      <c r="J28" s="102"/>
      <c r="K28" s="100" t="s">
        <v>35</v>
      </c>
      <c r="L28" s="482" t="s">
        <v>16</v>
      </c>
      <c r="M28" s="482" t="s">
        <v>16</v>
      </c>
      <c r="N28" s="482" t="s">
        <v>16</v>
      </c>
      <c r="O28" s="482" t="s">
        <v>16</v>
      </c>
      <c r="P28" s="482" t="s">
        <v>16</v>
      </c>
      <c r="Q28" s="482" t="s">
        <v>16</v>
      </c>
      <c r="R28" s="482" t="s">
        <v>16</v>
      </c>
      <c r="S28" s="482" t="s">
        <v>16</v>
      </c>
      <c r="U28" s="107" t="s">
        <v>35</v>
      </c>
      <c r="V28" s="746" t="s">
        <v>16</v>
      </c>
      <c r="W28" s="746" t="s">
        <v>16</v>
      </c>
      <c r="X28" s="746" t="s">
        <v>16</v>
      </c>
      <c r="Y28" s="746" t="s">
        <v>16</v>
      </c>
      <c r="AA28" s="107" t="s">
        <v>35</v>
      </c>
      <c r="AB28" s="746" t="s">
        <v>16</v>
      </c>
      <c r="AC28" s="746" t="s">
        <v>16</v>
      </c>
      <c r="AD28" s="746" t="s">
        <v>16</v>
      </c>
      <c r="AE28" s="746" t="s">
        <v>16</v>
      </c>
    </row>
    <row r="29" spans="1:31">
      <c r="A29" s="6" t="s">
        <v>22</v>
      </c>
      <c r="B29" s="476" t="s">
        <v>10</v>
      </c>
      <c r="C29" s="476" t="s">
        <v>10</v>
      </c>
      <c r="D29" s="476" t="s">
        <v>10</v>
      </c>
      <c r="E29" s="476" t="s">
        <v>10</v>
      </c>
      <c r="F29" s="476" t="s">
        <v>10</v>
      </c>
      <c r="G29" s="476" t="s">
        <v>10</v>
      </c>
      <c r="H29" s="476" t="s">
        <v>10</v>
      </c>
      <c r="I29" s="476" t="s">
        <v>10</v>
      </c>
      <c r="K29" s="5" t="s">
        <v>22</v>
      </c>
      <c r="L29" s="476" t="s">
        <v>10</v>
      </c>
      <c r="M29" s="476" t="s">
        <v>10</v>
      </c>
      <c r="N29" s="476" t="s">
        <v>10</v>
      </c>
      <c r="O29" s="476" t="s">
        <v>10</v>
      </c>
      <c r="P29" s="476" t="s">
        <v>10</v>
      </c>
      <c r="Q29" s="476" t="s">
        <v>10</v>
      </c>
      <c r="R29" s="476" t="s">
        <v>10</v>
      </c>
      <c r="S29" s="476" t="s">
        <v>10</v>
      </c>
      <c r="U29" s="6" t="s">
        <v>22</v>
      </c>
      <c r="V29" s="746" t="s">
        <v>10</v>
      </c>
      <c r="W29" s="746" t="s">
        <v>10</v>
      </c>
      <c r="X29" s="746" t="s">
        <v>10</v>
      </c>
      <c r="Y29" s="746" t="s">
        <v>10</v>
      </c>
      <c r="AA29" s="6" t="s">
        <v>22</v>
      </c>
      <c r="AB29" s="746" t="s">
        <v>10</v>
      </c>
      <c r="AC29" s="746" t="s">
        <v>10</v>
      </c>
      <c r="AD29" s="746" t="s">
        <v>10</v>
      </c>
      <c r="AE29" s="746" t="s">
        <v>10</v>
      </c>
    </row>
    <row r="30" spans="1:31">
      <c r="A30" s="6"/>
      <c r="B30" s="26"/>
      <c r="C30" s="26"/>
      <c r="D30" s="26"/>
      <c r="E30" s="26"/>
      <c r="F30" s="26"/>
      <c r="G30" s="26"/>
      <c r="H30" s="26"/>
      <c r="I30" s="26"/>
      <c r="K30" s="6"/>
      <c r="L30" s="26"/>
      <c r="M30" s="26"/>
      <c r="N30" s="26"/>
      <c r="O30" s="26"/>
      <c r="P30" s="26"/>
      <c r="Q30" s="26"/>
      <c r="R30" s="26"/>
      <c r="S30" s="26"/>
      <c r="U30" s="6"/>
      <c r="V30" s="746"/>
      <c r="W30" s="746"/>
      <c r="X30" s="746"/>
      <c r="Y30" s="746"/>
      <c r="AA30" s="6"/>
      <c r="AB30" s="746"/>
      <c r="AC30" s="746"/>
      <c r="AD30" s="746"/>
      <c r="AE30" s="746"/>
    </row>
    <row r="31" spans="1:31">
      <c r="A31" s="6" t="s">
        <v>23</v>
      </c>
      <c r="B31" s="26"/>
      <c r="C31" s="26"/>
      <c r="D31" s="26"/>
      <c r="E31" s="26"/>
      <c r="F31" s="26"/>
      <c r="G31" s="26"/>
      <c r="H31" s="26"/>
      <c r="I31" s="26"/>
      <c r="K31" s="6" t="s">
        <v>23</v>
      </c>
      <c r="L31" s="26"/>
      <c r="M31" s="26"/>
      <c r="N31" s="26"/>
      <c r="O31" s="26"/>
      <c r="P31" s="26"/>
      <c r="Q31" s="26"/>
      <c r="R31" s="26"/>
      <c r="S31" s="26"/>
      <c r="U31" s="6" t="s">
        <v>23</v>
      </c>
      <c r="V31" s="746"/>
      <c r="W31" s="746"/>
      <c r="X31" s="746"/>
      <c r="Y31" s="746"/>
      <c r="AA31" s="6" t="s">
        <v>23</v>
      </c>
      <c r="AB31" s="746"/>
      <c r="AC31" s="746"/>
      <c r="AD31" s="746"/>
      <c r="AE31" s="746"/>
    </row>
    <row r="32" spans="1:31">
      <c r="A32" s="22"/>
      <c r="B32" s="22"/>
      <c r="C32" s="22"/>
      <c r="D32" s="22"/>
      <c r="E32" s="22"/>
      <c r="F32" s="22"/>
      <c r="G32" s="22"/>
      <c r="H32" s="22"/>
      <c r="I32" s="22"/>
      <c r="U32" s="126" t="s">
        <v>224</v>
      </c>
    </row>
    <row r="33" spans="1:21" s="27" customFormat="1" ht="12.75">
      <c r="A33" s="18" t="s">
        <v>24</v>
      </c>
      <c r="D33" s="28"/>
      <c r="E33" s="28"/>
      <c r="F33" s="28"/>
      <c r="G33" s="28"/>
      <c r="H33" s="28"/>
      <c r="I33" s="28"/>
      <c r="K33" s="18"/>
    </row>
    <row r="34" spans="1:21">
      <c r="A34" s="20" t="s">
        <v>25</v>
      </c>
      <c r="C34" s="29"/>
      <c r="D34" s="30"/>
      <c r="E34" s="30"/>
      <c r="F34" s="31"/>
      <c r="G34" s="31"/>
      <c r="H34" s="31"/>
      <c r="I34" s="31"/>
      <c r="J34" s="32"/>
      <c r="K34" s="20"/>
      <c r="L34" s="32"/>
      <c r="M34" s="32"/>
      <c r="N34" s="32"/>
      <c r="O34" s="32"/>
      <c r="P34" s="32"/>
      <c r="Q34" s="32"/>
      <c r="R34" s="32"/>
      <c r="S34" s="32"/>
      <c r="T34" s="32"/>
      <c r="U34" s="32"/>
    </row>
    <row r="35" spans="1:21">
      <c r="A35" s="20"/>
      <c r="C35" s="29"/>
      <c r="D35" s="30"/>
      <c r="E35" s="30"/>
      <c r="F35" s="30"/>
      <c r="G35" s="30"/>
      <c r="H35" s="30"/>
      <c r="I35" s="30"/>
      <c r="J35" s="32"/>
      <c r="K35" s="20"/>
      <c r="L35" s="32"/>
      <c r="M35" s="32"/>
      <c r="N35" s="32"/>
      <c r="O35" s="32"/>
      <c r="P35" s="32"/>
      <c r="Q35" s="32"/>
      <c r="R35" s="32"/>
      <c r="S35" s="32"/>
      <c r="T35" s="32"/>
      <c r="U35" s="32"/>
    </row>
    <row r="36" spans="1:21">
      <c r="A36" s="7" t="s">
        <v>26</v>
      </c>
      <c r="B36" s="273"/>
      <c r="C36" s="744"/>
      <c r="D36" s="745"/>
      <c r="E36" s="745"/>
      <c r="F36" s="745"/>
      <c r="G36" s="745"/>
      <c r="H36" s="745"/>
      <c r="I36" s="745"/>
      <c r="J36" s="32"/>
      <c r="K36" s="18"/>
      <c r="L36" s="32"/>
      <c r="M36" s="32"/>
      <c r="N36" s="32"/>
      <c r="O36" s="32"/>
      <c r="P36" s="32"/>
      <c r="Q36" s="32"/>
      <c r="R36" s="32"/>
      <c r="S36" s="32"/>
      <c r="T36" s="32"/>
      <c r="U36" s="32"/>
    </row>
    <row r="37" spans="1:21" ht="24.2" customHeight="1">
      <c r="A37" s="9" t="s">
        <v>28</v>
      </c>
      <c r="B37" s="2133" t="s">
        <v>670</v>
      </c>
      <c r="C37" s="2133"/>
      <c r="D37" s="2133"/>
      <c r="E37" s="2133"/>
      <c r="F37" s="2133"/>
      <c r="G37" s="2133"/>
      <c r="H37" s="2133"/>
      <c r="I37" s="2133"/>
      <c r="J37" s="2133"/>
      <c r="K37" s="2133"/>
      <c r="L37" s="32"/>
      <c r="M37" s="32"/>
      <c r="N37" s="32"/>
      <c r="O37" s="32"/>
      <c r="P37" s="32"/>
      <c r="Q37" s="32"/>
      <c r="R37" s="32"/>
      <c r="S37" s="32"/>
      <c r="T37" s="32"/>
      <c r="U37" s="32"/>
    </row>
    <row r="38" spans="1:21" ht="46.7" customHeight="1">
      <c r="A38" s="740" t="s">
        <v>13</v>
      </c>
      <c r="B38" s="2133" t="s">
        <v>671</v>
      </c>
      <c r="C38" s="2133"/>
      <c r="D38" s="2133"/>
      <c r="E38" s="2133"/>
      <c r="F38" s="2133"/>
      <c r="G38" s="2133"/>
      <c r="H38" s="2133"/>
      <c r="I38" s="2133"/>
      <c r="J38" s="2133"/>
      <c r="K38" s="2133"/>
      <c r="L38" s="2133"/>
      <c r="M38" s="2133"/>
      <c r="N38" s="2133"/>
      <c r="O38" s="2133"/>
      <c r="P38" s="2133"/>
      <c r="Q38" s="2133"/>
      <c r="R38" s="2133"/>
      <c r="S38" s="2133"/>
      <c r="T38" s="32"/>
      <c r="U38" s="32"/>
    </row>
    <row r="39" spans="1:21" ht="17.25" customHeight="1">
      <c r="A39" s="9" t="s">
        <v>31</v>
      </c>
      <c r="B39" s="744" t="s">
        <v>950</v>
      </c>
      <c r="C39" s="744"/>
      <c r="D39" s="745"/>
      <c r="E39" s="745"/>
      <c r="F39" s="745"/>
      <c r="G39" s="745"/>
      <c r="H39" s="745"/>
      <c r="I39" s="745"/>
      <c r="J39" s="32"/>
      <c r="K39" s="9"/>
      <c r="L39" s="32"/>
      <c r="M39" s="32"/>
      <c r="N39" s="32"/>
      <c r="O39" s="32"/>
      <c r="P39" s="32"/>
      <c r="Q39" s="32"/>
      <c r="R39" s="32"/>
      <c r="S39" s="32"/>
      <c r="T39" s="32"/>
      <c r="U39" s="32"/>
    </row>
    <row r="40" spans="1:21">
      <c r="J40" s="32"/>
      <c r="K40" s="9"/>
      <c r="L40" s="32"/>
      <c r="M40" s="32"/>
      <c r="N40" s="32"/>
      <c r="O40" s="32"/>
      <c r="P40" s="32"/>
      <c r="Q40" s="32"/>
      <c r="R40" s="32"/>
      <c r="S40" s="32"/>
      <c r="T40" s="32"/>
      <c r="U40" s="32"/>
    </row>
    <row r="41" spans="1:21">
      <c r="J41" s="32"/>
      <c r="K41" s="9"/>
      <c r="L41" s="32"/>
      <c r="M41" s="32"/>
      <c r="N41" s="32"/>
      <c r="O41" s="32"/>
      <c r="P41" s="32"/>
      <c r="Q41" s="32"/>
      <c r="R41" s="32"/>
      <c r="S41" s="32"/>
      <c r="T41" s="32"/>
      <c r="U41" s="32"/>
    </row>
    <row r="42" spans="1:21">
      <c r="J42" s="32"/>
      <c r="K42" s="9"/>
      <c r="L42" s="32"/>
      <c r="M42" s="32"/>
      <c r="N42" s="32"/>
      <c r="O42" s="32"/>
      <c r="P42" s="32"/>
      <c r="Q42" s="32"/>
      <c r="R42" s="32"/>
      <c r="S42" s="32"/>
      <c r="T42" s="32"/>
      <c r="U42" s="32"/>
    </row>
    <row r="43" spans="1:21">
      <c r="J43" s="32"/>
      <c r="K43" s="9"/>
      <c r="L43" s="32"/>
      <c r="M43" s="32"/>
      <c r="N43" s="32"/>
      <c r="O43" s="32"/>
      <c r="P43" s="32"/>
      <c r="Q43" s="32"/>
      <c r="R43" s="32"/>
      <c r="S43" s="32"/>
      <c r="T43" s="32"/>
      <c r="U43" s="32"/>
    </row>
    <row r="44" spans="1:21">
      <c r="J44" s="32"/>
      <c r="K44" s="9"/>
      <c r="L44" s="32"/>
      <c r="M44" s="32"/>
      <c r="N44" s="32"/>
      <c r="O44" s="32"/>
      <c r="P44" s="32"/>
      <c r="Q44" s="32"/>
      <c r="R44" s="32"/>
      <c r="S44" s="32"/>
      <c r="T44" s="32"/>
      <c r="U44" s="32"/>
    </row>
    <row r="45" spans="1:21">
      <c r="J45" s="32"/>
      <c r="K45" s="9"/>
    </row>
    <row r="46" spans="1:21">
      <c r="J46" s="32"/>
      <c r="K46" s="9"/>
    </row>
    <row r="47" spans="1:21" ht="15" customHeight="1">
      <c r="J47" s="32"/>
      <c r="K47" s="9"/>
    </row>
    <row r="48" spans="1:21">
      <c r="J48" s="32"/>
      <c r="K48" s="9"/>
    </row>
    <row r="49" spans="11:11">
      <c r="K49" s="10"/>
    </row>
    <row r="50" spans="11:11">
      <c r="K50" s="9"/>
    </row>
    <row r="51" spans="11:11">
      <c r="K51" s="9"/>
    </row>
    <row r="52" spans="11:11">
      <c r="K52" s="9"/>
    </row>
    <row r="53" spans="11:11">
      <c r="K53" s="9"/>
    </row>
    <row r="54" spans="11:11">
      <c r="K54" s="9"/>
    </row>
    <row r="55" spans="11:11">
      <c r="K55" s="9"/>
    </row>
    <row r="56" spans="11:11">
      <c r="K56" s="9"/>
    </row>
  </sheetData>
  <mergeCells count="24">
    <mergeCell ref="U2:AE2"/>
    <mergeCell ref="A2:I2"/>
    <mergeCell ref="B4:E4"/>
    <mergeCell ref="F4:I4"/>
    <mergeCell ref="B5:C5"/>
    <mergeCell ref="D5:E5"/>
    <mergeCell ref="F5:G5"/>
    <mergeCell ref="H5:I5"/>
    <mergeCell ref="B38:S38"/>
    <mergeCell ref="V7:Y7"/>
    <mergeCell ref="AB7:AE7"/>
    <mergeCell ref="L4:O4"/>
    <mergeCell ref="P4:S4"/>
    <mergeCell ref="L5:M5"/>
    <mergeCell ref="N5:O5"/>
    <mergeCell ref="P5:Q5"/>
    <mergeCell ref="R5:S5"/>
    <mergeCell ref="V4:Y4"/>
    <mergeCell ref="V5:W5"/>
    <mergeCell ref="X5:Y5"/>
    <mergeCell ref="AB4:AE4"/>
    <mergeCell ref="AB5:AC5"/>
    <mergeCell ref="AD5:AE5"/>
    <mergeCell ref="B37:K37"/>
  </mergeCells>
  <phoneticPr fontId="82" type="noConversion"/>
  <pageMargins left="0.17" right="0.28000000000000003" top="0.39" bottom="0.43" header="0.31496062992125984" footer="0.31496062992125984"/>
  <pageSetup paperSize="9" scale="55" orientation="landscape" horizontalDpi="4294967292" verticalDpi="4294967292" r:id="rId1"/>
</worksheet>
</file>

<file path=xl/worksheets/sheet14.xml><?xml version="1.0" encoding="utf-8"?>
<worksheet xmlns="http://schemas.openxmlformats.org/spreadsheetml/2006/main" xmlns:r="http://schemas.openxmlformats.org/officeDocument/2006/relationships">
  <sheetPr>
    <pageSetUpPr fitToPage="1"/>
  </sheetPr>
  <dimension ref="A1:U47"/>
  <sheetViews>
    <sheetView zoomScale="80" zoomScaleNormal="80" workbookViewId="0">
      <selection sqref="A1:I1"/>
    </sheetView>
  </sheetViews>
  <sheetFormatPr baseColWidth="10" defaultColWidth="10.77734375" defaultRowHeight="14.25"/>
  <cols>
    <col min="1" max="1" width="10.77734375" style="34" customWidth="1"/>
    <col min="2" max="2" width="8" style="34" customWidth="1"/>
    <col min="3" max="3" width="10.5546875" style="34" customWidth="1"/>
    <col min="4" max="4" width="8" style="34" customWidth="1"/>
    <col min="5" max="5" width="10.5546875" style="34" customWidth="1"/>
    <col min="6" max="6" width="3.5546875" style="34" customWidth="1"/>
    <col min="7" max="7" width="10.77734375" style="34"/>
    <col min="8" max="8" width="8.21875" style="34" customWidth="1"/>
    <col min="9" max="9" width="12" style="34" customWidth="1"/>
    <col min="10" max="10" width="8.21875" style="34" customWidth="1"/>
    <col min="11" max="11" width="12" style="34" customWidth="1"/>
    <col min="12" max="12" width="3" style="34" customWidth="1"/>
    <col min="13" max="13" width="10.77734375" style="34"/>
    <col min="14" max="14" width="11.6640625" style="34" customWidth="1"/>
    <col min="15" max="15" width="14.5546875" style="34" customWidth="1"/>
    <col min="16" max="16" width="3" style="34" customWidth="1"/>
    <col min="17" max="17" width="10.77734375" style="34"/>
    <col min="18" max="18" width="12.33203125" style="34" customWidth="1"/>
    <col min="19" max="19" width="12.77734375" style="34" customWidth="1"/>
    <col min="20" max="16384" width="10.77734375" style="34"/>
  </cols>
  <sheetData>
    <row r="1" spans="1:21" ht="35.1" customHeight="1">
      <c r="A1" s="2156" t="s">
        <v>884</v>
      </c>
      <c r="B1" s="2157"/>
      <c r="C1" s="2157"/>
      <c r="D1" s="2157"/>
      <c r="E1" s="2157"/>
      <c r="F1" s="2157"/>
      <c r="G1" s="2157"/>
      <c r="H1" s="2157"/>
      <c r="I1" s="2157"/>
      <c r="M1" s="1141"/>
      <c r="N1" s="1139"/>
      <c r="O1" s="1139"/>
      <c r="P1" s="1139"/>
      <c r="Q1" s="1139"/>
      <c r="R1" s="1139"/>
      <c r="S1" s="1139"/>
      <c r="T1" s="1139"/>
      <c r="U1" s="1139"/>
    </row>
    <row r="2" spans="1:21" ht="27.6" customHeight="1">
      <c r="A2" s="2154" t="s">
        <v>56</v>
      </c>
      <c r="B2" s="2154"/>
      <c r="C2" s="2154"/>
      <c r="D2" s="2154"/>
      <c r="E2" s="2154"/>
      <c r="F2" s="2154"/>
      <c r="G2" s="2154"/>
      <c r="H2" s="2154"/>
      <c r="I2" s="2154"/>
      <c r="J2" s="2154"/>
      <c r="K2" s="2154"/>
      <c r="M2" s="1140"/>
      <c r="N2" s="1140"/>
      <c r="O2" s="1140"/>
      <c r="P2" s="1140"/>
      <c r="Q2" s="1140"/>
      <c r="R2" s="1140"/>
      <c r="S2" s="1140"/>
      <c r="T2" s="1140"/>
      <c r="U2" s="1140"/>
    </row>
    <row r="3" spans="1:21" ht="15.75">
      <c r="A3" s="42" t="s">
        <v>4</v>
      </c>
      <c r="B3" s="35"/>
      <c r="C3" s="35"/>
      <c r="D3" s="35"/>
      <c r="E3" s="35"/>
      <c r="G3" s="21" t="s">
        <v>27</v>
      </c>
    </row>
    <row r="4" spans="1:21" ht="82.9" customHeight="1">
      <c r="A4" s="181" t="s">
        <v>5</v>
      </c>
      <c r="B4" s="2158" t="s">
        <v>57</v>
      </c>
      <c r="C4" s="2159"/>
      <c r="D4" s="2155" t="s">
        <v>58</v>
      </c>
      <c r="E4" s="2155"/>
      <c r="F4" s="1513"/>
      <c r="G4" s="181" t="s">
        <v>5</v>
      </c>
      <c r="H4" s="2158" t="s">
        <v>57</v>
      </c>
      <c r="I4" s="2159"/>
      <c r="J4" s="2155" t="s">
        <v>58</v>
      </c>
      <c r="K4" s="2155"/>
      <c r="L4" s="187"/>
      <c r="M4" s="199" t="s">
        <v>5</v>
      </c>
      <c r="N4" s="2160" t="s">
        <v>193</v>
      </c>
      <c r="O4" s="2161"/>
      <c r="P4" s="187"/>
      <c r="Q4" s="199" t="s">
        <v>5</v>
      </c>
      <c r="R4" s="2152" t="s">
        <v>193</v>
      </c>
      <c r="S4" s="2153"/>
    </row>
    <row r="5" spans="1:21" ht="39" customHeight="1">
      <c r="A5" s="495"/>
      <c r="B5" s="211" t="s">
        <v>59</v>
      </c>
      <c r="C5" s="211" t="s">
        <v>60</v>
      </c>
      <c r="D5" s="211" t="s">
        <v>59</v>
      </c>
      <c r="E5" s="211" t="s">
        <v>60</v>
      </c>
      <c r="F5" s="216"/>
      <c r="G5" s="495"/>
      <c r="H5" s="211" t="s">
        <v>59</v>
      </c>
      <c r="I5" s="211" t="s">
        <v>60</v>
      </c>
      <c r="J5" s="211" t="s">
        <v>59</v>
      </c>
      <c r="K5" s="211" t="s">
        <v>60</v>
      </c>
      <c r="M5" s="115"/>
      <c r="N5" s="236" t="s">
        <v>59</v>
      </c>
      <c r="O5" s="236" t="s">
        <v>60</v>
      </c>
      <c r="P5" s="187"/>
      <c r="Q5" s="1514"/>
      <c r="R5" s="236" t="s">
        <v>59</v>
      </c>
      <c r="S5" s="236" t="s">
        <v>60</v>
      </c>
    </row>
    <row r="6" spans="1:21" ht="20.25" customHeight="1">
      <c r="A6" s="165"/>
      <c r="B6" s="205"/>
      <c r="C6" s="205"/>
      <c r="D6" s="205"/>
      <c r="E6" s="205"/>
      <c r="F6" s="49"/>
      <c r="G6" s="165"/>
      <c r="H6" s="205"/>
      <c r="I6" s="205"/>
      <c r="J6" s="205"/>
      <c r="K6" s="205"/>
      <c r="M6" s="115"/>
      <c r="N6" s="2149">
        <v>2013</v>
      </c>
      <c r="O6" s="2150"/>
      <c r="P6" s="187"/>
      <c r="Q6" s="1514"/>
      <c r="R6" s="2149">
        <v>2015</v>
      </c>
      <c r="S6" s="2150"/>
    </row>
    <row r="7" spans="1:21">
      <c r="A7" s="38"/>
      <c r="B7" s="38"/>
      <c r="C7" s="38"/>
      <c r="D7" s="38"/>
      <c r="E7" s="38"/>
      <c r="G7" s="38"/>
      <c r="H7" s="38"/>
      <c r="I7" s="38"/>
      <c r="J7" s="38"/>
      <c r="K7" s="38"/>
      <c r="M7" s="117"/>
      <c r="N7" s="117"/>
      <c r="O7" s="117"/>
      <c r="Q7" s="117"/>
      <c r="R7" s="117"/>
      <c r="S7" s="117"/>
    </row>
    <row r="8" spans="1:21">
      <c r="A8" s="6" t="s">
        <v>28</v>
      </c>
      <c r="B8" s="489" t="s">
        <v>11</v>
      </c>
      <c r="C8" s="489" t="s">
        <v>11</v>
      </c>
      <c r="D8" s="489" t="s">
        <v>11</v>
      </c>
      <c r="E8" s="489" t="s">
        <v>11</v>
      </c>
      <c r="G8" s="5" t="s">
        <v>28</v>
      </c>
      <c r="H8" s="489" t="s">
        <v>11</v>
      </c>
      <c r="I8" s="489" t="s">
        <v>11</v>
      </c>
      <c r="J8" s="489" t="s">
        <v>11</v>
      </c>
      <c r="K8" s="489" t="s">
        <v>11</v>
      </c>
      <c r="M8" s="6" t="s">
        <v>28</v>
      </c>
      <c r="N8" s="130" t="s">
        <v>11</v>
      </c>
      <c r="O8" s="130" t="s">
        <v>11</v>
      </c>
      <c r="P8" s="49"/>
      <c r="Q8" s="6" t="s">
        <v>28</v>
      </c>
      <c r="R8" s="130" t="s">
        <v>11</v>
      </c>
      <c r="S8" s="130" t="s">
        <v>11</v>
      </c>
    </row>
    <row r="9" spans="1:21">
      <c r="A9" s="6" t="s">
        <v>12</v>
      </c>
      <c r="B9" s="489" t="s">
        <v>10</v>
      </c>
      <c r="C9" s="489" t="s">
        <v>10</v>
      </c>
      <c r="D9" s="489" t="s">
        <v>10</v>
      </c>
      <c r="E9" s="489" t="s">
        <v>10</v>
      </c>
      <c r="G9" s="5" t="s">
        <v>12</v>
      </c>
      <c r="H9" s="489" t="s">
        <v>10</v>
      </c>
      <c r="I9" s="489" t="s">
        <v>10</v>
      </c>
      <c r="J9" s="489" t="s">
        <v>10</v>
      </c>
      <c r="K9" s="489" t="s">
        <v>10</v>
      </c>
      <c r="M9" s="6" t="s">
        <v>12</v>
      </c>
      <c r="N9" s="130" t="s">
        <v>10</v>
      </c>
      <c r="O9" s="130" t="s">
        <v>10</v>
      </c>
      <c r="P9" s="49"/>
      <c r="Q9" s="6" t="s">
        <v>12</v>
      </c>
      <c r="R9" s="130" t="s">
        <v>10</v>
      </c>
      <c r="S9" s="130" t="s">
        <v>10</v>
      </c>
    </row>
    <row r="10" spans="1:21">
      <c r="A10" s="6" t="s">
        <v>13</v>
      </c>
      <c r="B10" s="490">
        <v>3596</v>
      </c>
      <c r="C10" s="490">
        <v>3200</v>
      </c>
      <c r="D10" s="490">
        <v>5354</v>
      </c>
      <c r="E10" s="490">
        <v>5257</v>
      </c>
      <c r="F10" s="81"/>
      <c r="G10" s="5" t="s">
        <v>13</v>
      </c>
      <c r="H10" s="490">
        <v>3579</v>
      </c>
      <c r="I10" s="490">
        <v>3333</v>
      </c>
      <c r="J10" s="490">
        <v>5341</v>
      </c>
      <c r="K10" s="490">
        <v>5422</v>
      </c>
      <c r="M10" s="6" t="s">
        <v>13</v>
      </c>
      <c r="N10" s="130">
        <v>67.164736645498692</v>
      </c>
      <c r="O10" s="130">
        <v>60.871219326612135</v>
      </c>
      <c r="P10" s="49"/>
      <c r="Q10" s="6" t="s">
        <v>13</v>
      </c>
      <c r="R10" s="130">
        <v>67.009923235349191</v>
      </c>
      <c r="S10" s="130">
        <v>61.471781630394688</v>
      </c>
    </row>
    <row r="11" spans="1:21">
      <c r="A11" s="6" t="s">
        <v>29</v>
      </c>
      <c r="B11" s="491">
        <v>47</v>
      </c>
      <c r="C11" s="491" t="s">
        <v>16</v>
      </c>
      <c r="D11" s="491">
        <v>1058</v>
      </c>
      <c r="E11" s="491" t="s">
        <v>16</v>
      </c>
      <c r="G11" s="5" t="s">
        <v>29</v>
      </c>
      <c r="H11" s="491">
        <v>52</v>
      </c>
      <c r="I11" s="491" t="s">
        <v>16</v>
      </c>
      <c r="J11" s="491">
        <v>2120</v>
      </c>
      <c r="K11" s="491" t="s">
        <v>16</v>
      </c>
      <c r="M11" s="6" t="s">
        <v>29</v>
      </c>
      <c r="N11" s="130">
        <f>B11/D11*100</f>
        <v>4.4423440453686203</v>
      </c>
      <c r="O11" s="130" t="s">
        <v>16</v>
      </c>
      <c r="P11" s="49"/>
      <c r="Q11" s="6" t="s">
        <v>29</v>
      </c>
      <c r="R11" s="130">
        <f>H11/J11*100</f>
        <v>2.4528301886792456</v>
      </c>
      <c r="S11" s="130" t="s">
        <v>16</v>
      </c>
    </row>
    <row r="12" spans="1:21">
      <c r="A12" s="6" t="s">
        <v>30</v>
      </c>
      <c r="B12" s="489" t="s">
        <v>11</v>
      </c>
      <c r="C12" s="489" t="s">
        <v>11</v>
      </c>
      <c r="D12" s="490" t="s">
        <v>11</v>
      </c>
      <c r="E12" s="489" t="s">
        <v>11</v>
      </c>
      <c r="G12" s="5" t="s">
        <v>30</v>
      </c>
      <c r="H12" s="489" t="s">
        <v>11</v>
      </c>
      <c r="I12" s="489" t="s">
        <v>11</v>
      </c>
      <c r="J12" s="489" t="s">
        <v>11</v>
      </c>
      <c r="K12" s="489" t="s">
        <v>11</v>
      </c>
      <c r="M12" s="6" t="s">
        <v>30</v>
      </c>
      <c r="N12" s="130" t="s">
        <v>11</v>
      </c>
      <c r="O12" s="130" t="s">
        <v>11</v>
      </c>
      <c r="P12" s="49"/>
      <c r="Q12" s="6" t="s">
        <v>30</v>
      </c>
      <c r="R12" s="130" t="s">
        <v>11</v>
      </c>
      <c r="S12" s="130" t="s">
        <v>11</v>
      </c>
    </row>
    <row r="13" spans="1:21">
      <c r="A13" s="6" t="s">
        <v>14</v>
      </c>
      <c r="B13" s="489" t="s">
        <v>11</v>
      </c>
      <c r="C13" s="489" t="s">
        <v>11</v>
      </c>
      <c r="D13" s="489" t="s">
        <v>11</v>
      </c>
      <c r="E13" s="489" t="s">
        <v>11</v>
      </c>
      <c r="G13" s="5" t="s">
        <v>14</v>
      </c>
      <c r="H13" s="455" t="s">
        <v>11</v>
      </c>
      <c r="I13" s="455" t="s">
        <v>11</v>
      </c>
      <c r="J13" s="455" t="s">
        <v>11</v>
      </c>
      <c r="K13" s="455" t="s">
        <v>11</v>
      </c>
      <c r="M13" s="6" t="s">
        <v>14</v>
      </c>
      <c r="N13" s="130" t="s">
        <v>11</v>
      </c>
      <c r="O13" s="130" t="s">
        <v>11</v>
      </c>
      <c r="P13" s="49"/>
      <c r="Q13" s="6" t="s">
        <v>14</v>
      </c>
      <c r="R13" s="130" t="s">
        <v>11</v>
      </c>
      <c r="S13" s="130" t="s">
        <v>11</v>
      </c>
    </row>
    <row r="14" spans="1:21">
      <c r="A14" s="6" t="s">
        <v>15</v>
      </c>
      <c r="B14" s="492" t="s">
        <v>16</v>
      </c>
      <c r="C14" s="492" t="s">
        <v>16</v>
      </c>
      <c r="D14" s="492" t="s">
        <v>16</v>
      </c>
      <c r="E14" s="492" t="s">
        <v>16</v>
      </c>
      <c r="F14" s="83"/>
      <c r="G14" s="5" t="s">
        <v>15</v>
      </c>
      <c r="H14" s="492" t="s">
        <v>16</v>
      </c>
      <c r="I14" s="492" t="s">
        <v>16</v>
      </c>
      <c r="J14" s="492" t="s">
        <v>16</v>
      </c>
      <c r="K14" s="492" t="s">
        <v>16</v>
      </c>
      <c r="M14" s="6" t="s">
        <v>15</v>
      </c>
      <c r="N14" s="130" t="s">
        <v>16</v>
      </c>
      <c r="O14" s="130" t="s">
        <v>16</v>
      </c>
      <c r="P14" s="49"/>
      <c r="Q14" s="6" t="s">
        <v>15</v>
      </c>
      <c r="R14" s="130" t="s">
        <v>16</v>
      </c>
      <c r="S14" s="130" t="s">
        <v>16</v>
      </c>
    </row>
    <row r="15" spans="1:21">
      <c r="A15" s="6" t="s">
        <v>17</v>
      </c>
      <c r="B15" s="489" t="s">
        <v>10</v>
      </c>
      <c r="C15" s="489" t="s">
        <v>10</v>
      </c>
      <c r="D15" s="489" t="s">
        <v>10</v>
      </c>
      <c r="E15" s="489" t="s">
        <v>10</v>
      </c>
      <c r="G15" s="5" t="s">
        <v>17</v>
      </c>
      <c r="H15" s="492" t="s">
        <v>10</v>
      </c>
      <c r="I15" s="492" t="s">
        <v>10</v>
      </c>
      <c r="J15" s="492" t="s">
        <v>10</v>
      </c>
      <c r="K15" s="492" t="s">
        <v>10</v>
      </c>
      <c r="M15" s="6" t="s">
        <v>17</v>
      </c>
      <c r="N15" s="130" t="s">
        <v>10</v>
      </c>
      <c r="O15" s="130" t="s">
        <v>10</v>
      </c>
      <c r="P15" s="49"/>
      <c r="Q15" s="6" t="s">
        <v>17</v>
      </c>
      <c r="R15" s="130" t="s">
        <v>10</v>
      </c>
      <c r="S15" s="130" t="s">
        <v>10</v>
      </c>
    </row>
    <row r="16" spans="1:21">
      <c r="A16" s="6" t="s">
        <v>31</v>
      </c>
      <c r="B16" s="491" t="s">
        <v>11</v>
      </c>
      <c r="C16" s="491" t="s">
        <v>11</v>
      </c>
      <c r="D16" s="491" t="s">
        <v>11</v>
      </c>
      <c r="E16" s="491" t="s">
        <v>11</v>
      </c>
      <c r="G16" s="5" t="s">
        <v>31</v>
      </c>
      <c r="H16" s="491" t="s">
        <v>11</v>
      </c>
      <c r="I16" s="491" t="s">
        <v>11</v>
      </c>
      <c r="J16" s="491" t="s">
        <v>11</v>
      </c>
      <c r="K16" s="491" t="s">
        <v>11</v>
      </c>
      <c r="M16" s="6" t="s">
        <v>31</v>
      </c>
      <c r="N16" s="130" t="s">
        <v>11</v>
      </c>
      <c r="O16" s="130" t="s">
        <v>11</v>
      </c>
      <c r="P16" s="49"/>
      <c r="Q16" s="6" t="s">
        <v>31</v>
      </c>
      <c r="R16" s="130" t="s">
        <v>11</v>
      </c>
      <c r="S16" s="130" t="s">
        <v>11</v>
      </c>
    </row>
    <row r="17" spans="1:20">
      <c r="A17" s="6" t="s">
        <v>32</v>
      </c>
      <c r="B17" s="489" t="s">
        <v>16</v>
      </c>
      <c r="C17" s="489" t="s">
        <v>16</v>
      </c>
      <c r="D17" s="489" t="s">
        <v>16</v>
      </c>
      <c r="E17" s="489" t="s">
        <v>16</v>
      </c>
      <c r="G17" s="5" t="s">
        <v>32</v>
      </c>
      <c r="H17" s="492" t="s">
        <v>16</v>
      </c>
      <c r="I17" s="492" t="s">
        <v>16</v>
      </c>
      <c r="J17" s="492" t="s">
        <v>16</v>
      </c>
      <c r="K17" s="492" t="s">
        <v>16</v>
      </c>
      <c r="M17" s="6" t="s">
        <v>32</v>
      </c>
      <c r="N17" s="130" t="s">
        <v>16</v>
      </c>
      <c r="O17" s="130" t="s">
        <v>16</v>
      </c>
      <c r="P17" s="49"/>
      <c r="Q17" s="6" t="s">
        <v>32</v>
      </c>
      <c r="R17" s="130" t="s">
        <v>16</v>
      </c>
      <c r="S17" s="130" t="s">
        <v>16</v>
      </c>
    </row>
    <row r="18" spans="1:20">
      <c r="A18" s="6" t="s">
        <v>18</v>
      </c>
      <c r="B18" s="489">
        <v>20031</v>
      </c>
      <c r="C18" s="489" t="s">
        <v>11</v>
      </c>
      <c r="D18" s="489">
        <v>47211</v>
      </c>
      <c r="E18" s="489" t="s">
        <v>11</v>
      </c>
      <c r="F18" s="105"/>
      <c r="G18" s="100" t="s">
        <v>18</v>
      </c>
      <c r="H18" s="492" t="s">
        <v>177</v>
      </c>
      <c r="I18" s="492" t="s">
        <v>11</v>
      </c>
      <c r="J18" s="492" t="s">
        <v>178</v>
      </c>
      <c r="K18" s="492" t="s">
        <v>11</v>
      </c>
      <c r="M18" s="6" t="s">
        <v>18</v>
      </c>
      <c r="N18" s="130">
        <v>42.428671284234603</v>
      </c>
      <c r="O18" s="130" t="s">
        <v>11</v>
      </c>
      <c r="P18" s="49"/>
      <c r="Q18" s="6" t="s">
        <v>18</v>
      </c>
      <c r="R18" s="130" t="s">
        <v>11</v>
      </c>
      <c r="S18" s="130" t="s">
        <v>11</v>
      </c>
    </row>
    <row r="19" spans="1:20">
      <c r="A19" s="107" t="s">
        <v>19</v>
      </c>
      <c r="B19" s="489" t="s">
        <v>10</v>
      </c>
      <c r="C19" s="489">
        <v>1053</v>
      </c>
      <c r="D19" s="489" t="s">
        <v>10</v>
      </c>
      <c r="E19" s="489" t="s">
        <v>10</v>
      </c>
      <c r="F19" s="110"/>
      <c r="G19" s="107" t="s">
        <v>19</v>
      </c>
      <c r="H19" s="492">
        <v>881</v>
      </c>
      <c r="I19" s="492">
        <v>38</v>
      </c>
      <c r="J19" s="492">
        <v>1184</v>
      </c>
      <c r="K19" s="492">
        <v>296</v>
      </c>
      <c r="M19" s="107" t="s">
        <v>19</v>
      </c>
      <c r="N19" s="130" t="s">
        <v>10</v>
      </c>
      <c r="O19" s="130" t="s">
        <v>10</v>
      </c>
      <c r="P19" s="49"/>
      <c r="Q19" s="107" t="s">
        <v>19</v>
      </c>
      <c r="R19" s="130">
        <v>74.40878378378379</v>
      </c>
      <c r="S19" s="130">
        <v>12.837837837837837</v>
      </c>
    </row>
    <row r="20" spans="1:20">
      <c r="A20" s="6" t="s">
        <v>20</v>
      </c>
      <c r="B20" s="493">
        <v>36588</v>
      </c>
      <c r="C20" s="492" t="s">
        <v>11</v>
      </c>
      <c r="D20" s="493">
        <v>36588</v>
      </c>
      <c r="E20" s="492" t="s">
        <v>11</v>
      </c>
      <c r="F20" s="88"/>
      <c r="G20" s="6" t="s">
        <v>20</v>
      </c>
      <c r="H20" s="493">
        <v>36809</v>
      </c>
      <c r="I20" s="493" t="s">
        <v>11</v>
      </c>
      <c r="J20" s="493">
        <v>36809</v>
      </c>
      <c r="K20" s="493" t="s">
        <v>11</v>
      </c>
      <c r="M20" s="6" t="s">
        <v>20</v>
      </c>
      <c r="N20" s="130">
        <v>100</v>
      </c>
      <c r="O20" s="130" t="s">
        <v>11</v>
      </c>
      <c r="P20" s="49"/>
      <c r="Q20" s="6" t="s">
        <v>20</v>
      </c>
      <c r="R20" s="130">
        <v>100</v>
      </c>
      <c r="S20" s="130" t="s">
        <v>11</v>
      </c>
    </row>
    <row r="21" spans="1:20">
      <c r="A21" s="6" t="s">
        <v>21</v>
      </c>
      <c r="B21" s="489" t="s">
        <v>11</v>
      </c>
      <c r="C21" s="489" t="s">
        <v>11</v>
      </c>
      <c r="D21" s="489" t="s">
        <v>11</v>
      </c>
      <c r="E21" s="489" t="s">
        <v>11</v>
      </c>
      <c r="G21" s="5" t="s">
        <v>21</v>
      </c>
      <c r="H21" s="491" t="s">
        <v>11</v>
      </c>
      <c r="I21" s="491" t="s">
        <v>11</v>
      </c>
      <c r="J21" s="491" t="s">
        <v>11</v>
      </c>
      <c r="K21" s="491" t="s">
        <v>11</v>
      </c>
      <c r="M21" s="6" t="s">
        <v>21</v>
      </c>
      <c r="N21" s="130" t="s">
        <v>11</v>
      </c>
      <c r="O21" s="130" t="s">
        <v>11</v>
      </c>
      <c r="P21" s="49"/>
      <c r="Q21" s="6" t="s">
        <v>21</v>
      </c>
      <c r="R21" s="130" t="s">
        <v>11</v>
      </c>
      <c r="S21" s="130" t="s">
        <v>11</v>
      </c>
    </row>
    <row r="22" spans="1:20">
      <c r="A22" s="6" t="s">
        <v>77</v>
      </c>
      <c r="B22" s="494">
        <v>352</v>
      </c>
      <c r="C22" s="494" t="s">
        <v>16</v>
      </c>
      <c r="D22" s="494" t="s">
        <v>16</v>
      </c>
      <c r="E22" s="494" t="s">
        <v>16</v>
      </c>
      <c r="G22" s="5" t="s">
        <v>77</v>
      </c>
      <c r="H22" s="494" t="s">
        <v>10</v>
      </c>
      <c r="I22" s="494" t="s">
        <v>10</v>
      </c>
      <c r="J22" s="494" t="s">
        <v>10</v>
      </c>
      <c r="K22" s="494" t="s">
        <v>10</v>
      </c>
      <c r="M22" s="6" t="s">
        <v>77</v>
      </c>
      <c r="N22" s="130" t="s">
        <v>16</v>
      </c>
      <c r="O22" s="130" t="s">
        <v>16</v>
      </c>
      <c r="P22" s="49"/>
      <c r="Q22" s="6" t="s">
        <v>77</v>
      </c>
      <c r="R22" s="130" t="s">
        <v>16</v>
      </c>
      <c r="S22" s="130" t="s">
        <v>16</v>
      </c>
    </row>
    <row r="23" spans="1:20">
      <c r="A23" s="6" t="s">
        <v>33</v>
      </c>
      <c r="B23" s="494" t="s">
        <v>11</v>
      </c>
      <c r="C23" s="494" t="s">
        <v>11</v>
      </c>
      <c r="D23" s="494" t="s">
        <v>11</v>
      </c>
      <c r="E23" s="494" t="s">
        <v>11</v>
      </c>
      <c r="F23" s="88"/>
      <c r="G23" s="5" t="s">
        <v>33</v>
      </c>
      <c r="H23" s="494" t="s">
        <v>11</v>
      </c>
      <c r="I23" s="494" t="s">
        <v>11</v>
      </c>
      <c r="J23" s="494" t="s">
        <v>11</v>
      </c>
      <c r="K23" s="494" t="s">
        <v>11</v>
      </c>
      <c r="M23" s="6" t="s">
        <v>33</v>
      </c>
      <c r="N23" s="130">
        <v>72.298136645962728</v>
      </c>
      <c r="O23" s="130">
        <v>47.95918367346939</v>
      </c>
      <c r="P23" s="49"/>
      <c r="Q23" s="6" t="s">
        <v>33</v>
      </c>
      <c r="R23" s="130" t="s">
        <v>11</v>
      </c>
      <c r="S23" s="130" t="s">
        <v>11</v>
      </c>
    </row>
    <row r="24" spans="1:20">
      <c r="A24" s="6" t="s">
        <v>79</v>
      </c>
      <c r="B24" s="489" t="s">
        <v>11</v>
      </c>
      <c r="C24" s="489" t="s">
        <v>11</v>
      </c>
      <c r="D24" s="489" t="s">
        <v>11</v>
      </c>
      <c r="E24" s="489" t="s">
        <v>11</v>
      </c>
      <c r="G24" s="5" t="s">
        <v>79</v>
      </c>
      <c r="H24" s="492" t="s">
        <v>11</v>
      </c>
      <c r="I24" s="492" t="s">
        <v>11</v>
      </c>
      <c r="J24" s="492" t="s">
        <v>11</v>
      </c>
      <c r="K24" s="492" t="s">
        <v>11</v>
      </c>
      <c r="M24" s="6" t="s">
        <v>79</v>
      </c>
      <c r="N24" s="130" t="s">
        <v>11</v>
      </c>
      <c r="O24" s="130" t="s">
        <v>11</v>
      </c>
      <c r="P24" s="49"/>
      <c r="Q24" s="6" t="s">
        <v>79</v>
      </c>
      <c r="R24" s="130" t="s">
        <v>11</v>
      </c>
      <c r="S24" s="130" t="s">
        <v>11</v>
      </c>
    </row>
    <row r="25" spans="1:20">
      <c r="A25" s="6" t="s">
        <v>34</v>
      </c>
      <c r="B25" s="489" t="s">
        <v>16</v>
      </c>
      <c r="C25" s="489" t="s">
        <v>16</v>
      </c>
      <c r="D25" s="489" t="s">
        <v>16</v>
      </c>
      <c r="E25" s="489" t="s">
        <v>16</v>
      </c>
      <c r="G25" s="5" t="s">
        <v>34</v>
      </c>
      <c r="H25" s="492" t="s">
        <v>16</v>
      </c>
      <c r="I25" s="492" t="s">
        <v>16</v>
      </c>
      <c r="J25" s="492" t="s">
        <v>16</v>
      </c>
      <c r="K25" s="492" t="s">
        <v>16</v>
      </c>
      <c r="M25" s="6" t="s">
        <v>34</v>
      </c>
      <c r="N25" s="130" t="s">
        <v>16</v>
      </c>
      <c r="O25" s="130" t="s">
        <v>16</v>
      </c>
      <c r="P25" s="49"/>
      <c r="Q25" s="6" t="s">
        <v>34</v>
      </c>
      <c r="R25" s="130" t="s">
        <v>16</v>
      </c>
      <c r="S25" s="130" t="s">
        <v>16</v>
      </c>
    </row>
    <row r="26" spans="1:20">
      <c r="A26" s="6" t="s">
        <v>284</v>
      </c>
      <c r="B26" s="492" t="s">
        <v>16</v>
      </c>
      <c r="C26" s="492" t="s">
        <v>16</v>
      </c>
      <c r="D26" s="492" t="s">
        <v>16</v>
      </c>
      <c r="E26" s="492" t="s">
        <v>16</v>
      </c>
      <c r="G26" s="5" t="s">
        <v>284</v>
      </c>
      <c r="H26" s="492" t="s">
        <v>16</v>
      </c>
      <c r="I26" s="492" t="s">
        <v>16</v>
      </c>
      <c r="J26" s="492" t="s">
        <v>16</v>
      </c>
      <c r="K26" s="492" t="s">
        <v>16</v>
      </c>
      <c r="M26" s="6" t="s">
        <v>284</v>
      </c>
      <c r="N26" s="130" t="s">
        <v>16</v>
      </c>
      <c r="O26" s="130" t="s">
        <v>16</v>
      </c>
      <c r="P26" s="49"/>
      <c r="Q26" s="6" t="s">
        <v>284</v>
      </c>
      <c r="R26" s="130" t="s">
        <v>16</v>
      </c>
      <c r="S26" s="130" t="s">
        <v>16</v>
      </c>
    </row>
    <row r="27" spans="1:20">
      <c r="A27" s="6" t="s">
        <v>35</v>
      </c>
      <c r="B27" s="489" t="s">
        <v>16</v>
      </c>
      <c r="C27" s="489" t="s">
        <v>16</v>
      </c>
      <c r="D27" s="489" t="s">
        <v>16</v>
      </c>
      <c r="E27" s="489" t="s">
        <v>16</v>
      </c>
      <c r="G27" s="5" t="s">
        <v>35</v>
      </c>
      <c r="H27" s="492" t="s">
        <v>16</v>
      </c>
      <c r="I27" s="492" t="s">
        <v>16</v>
      </c>
      <c r="J27" s="492" t="s">
        <v>16</v>
      </c>
      <c r="K27" s="492" t="s">
        <v>16</v>
      </c>
      <c r="M27" s="6" t="s">
        <v>35</v>
      </c>
      <c r="N27" s="130" t="s">
        <v>16</v>
      </c>
      <c r="O27" s="130" t="s">
        <v>16</v>
      </c>
      <c r="P27" s="49"/>
      <c r="Q27" s="6" t="s">
        <v>35</v>
      </c>
      <c r="R27" s="130" t="s">
        <v>16</v>
      </c>
      <c r="S27" s="130" t="s">
        <v>16</v>
      </c>
    </row>
    <row r="28" spans="1:20">
      <c r="A28" s="6" t="s">
        <v>22</v>
      </c>
      <c r="B28" s="489" t="s">
        <v>10</v>
      </c>
      <c r="C28" s="489" t="s">
        <v>10</v>
      </c>
      <c r="D28" s="489" t="s">
        <v>10</v>
      </c>
      <c r="E28" s="489" t="s">
        <v>10</v>
      </c>
      <c r="G28" s="5" t="s">
        <v>22</v>
      </c>
      <c r="H28" s="492" t="s">
        <v>10</v>
      </c>
      <c r="I28" s="492" t="s">
        <v>10</v>
      </c>
      <c r="J28" s="492" t="s">
        <v>10</v>
      </c>
      <c r="K28" s="492" t="s">
        <v>10</v>
      </c>
      <c r="M28" s="6" t="s">
        <v>22</v>
      </c>
      <c r="N28" s="130" t="s">
        <v>10</v>
      </c>
      <c r="O28" s="130" t="s">
        <v>10</v>
      </c>
      <c r="P28" s="49"/>
      <c r="Q28" s="6" t="s">
        <v>22</v>
      </c>
      <c r="R28" s="130" t="s">
        <v>10</v>
      </c>
      <c r="S28" s="130" t="s">
        <v>10</v>
      </c>
    </row>
    <row r="29" spans="1:20">
      <c r="A29" s="6"/>
      <c r="B29" s="39"/>
      <c r="C29" s="39"/>
      <c r="D29" s="39"/>
      <c r="E29" s="39"/>
      <c r="G29" s="6"/>
      <c r="H29" s="39"/>
      <c r="I29" s="39"/>
      <c r="J29" s="39"/>
      <c r="K29" s="39"/>
      <c r="M29" s="6"/>
      <c r="N29" s="130"/>
      <c r="O29" s="130"/>
      <c r="P29" s="49"/>
      <c r="Q29" s="6"/>
      <c r="R29" s="130"/>
      <c r="S29" s="130"/>
    </row>
    <row r="30" spans="1:20">
      <c r="A30" s="6" t="s">
        <v>23</v>
      </c>
      <c r="B30" s="39"/>
      <c r="C30" s="39"/>
      <c r="D30" s="39"/>
      <c r="E30" s="39"/>
      <c r="G30" s="6" t="s">
        <v>23</v>
      </c>
      <c r="H30" s="39"/>
      <c r="I30" s="39"/>
      <c r="J30" s="39"/>
      <c r="K30" s="39"/>
      <c r="M30" s="6" t="s">
        <v>23</v>
      </c>
      <c r="N30" s="124"/>
      <c r="O30" s="124"/>
      <c r="Q30" s="6" t="s">
        <v>23</v>
      </c>
      <c r="R30" s="124"/>
      <c r="S30" s="124"/>
    </row>
    <row r="31" spans="1:20">
      <c r="A31" s="33"/>
      <c r="B31" s="33"/>
      <c r="C31" s="33"/>
      <c r="D31" s="33"/>
      <c r="E31" s="33"/>
    </row>
    <row r="32" spans="1:20">
      <c r="A32" s="8" t="s">
        <v>24</v>
      </c>
      <c r="B32" s="1252"/>
      <c r="C32" s="1252"/>
      <c r="D32" s="1252"/>
      <c r="E32" s="1253"/>
      <c r="F32" s="40"/>
      <c r="G32" s="8"/>
      <c r="H32" s="40"/>
      <c r="I32" s="40"/>
      <c r="J32" s="40"/>
      <c r="K32" s="40"/>
      <c r="L32" s="40"/>
      <c r="M32" s="40"/>
      <c r="N32" s="40"/>
      <c r="O32" s="40"/>
      <c r="P32" s="40"/>
      <c r="Q32" s="40"/>
      <c r="R32" s="40"/>
      <c r="S32" s="40"/>
      <c r="T32" s="40"/>
    </row>
    <row r="33" spans="1:20">
      <c r="A33" s="8" t="s">
        <v>25</v>
      </c>
      <c r="B33" s="1252"/>
      <c r="C33" s="1252"/>
      <c r="D33" s="1252"/>
      <c r="E33" s="1253"/>
      <c r="F33" s="40"/>
      <c r="G33" s="8"/>
      <c r="H33" s="40"/>
      <c r="I33" s="40"/>
      <c r="J33" s="40"/>
      <c r="K33" s="40"/>
      <c r="L33" s="40"/>
      <c r="M33" s="40"/>
      <c r="N33" s="40"/>
      <c r="O33" s="40"/>
      <c r="P33" s="40"/>
      <c r="Q33" s="40"/>
      <c r="R33" s="40"/>
      <c r="S33" s="40"/>
      <c r="T33" s="40"/>
    </row>
    <row r="34" spans="1:20">
      <c r="A34" s="8"/>
      <c r="B34" s="1252"/>
      <c r="C34" s="1252"/>
      <c r="D34" s="1252"/>
      <c r="E34" s="1253"/>
      <c r="F34" s="40"/>
      <c r="G34" s="8"/>
      <c r="H34" s="40"/>
      <c r="I34" s="40"/>
      <c r="J34" s="40"/>
      <c r="K34" s="40"/>
      <c r="L34" s="40"/>
      <c r="M34" s="40"/>
      <c r="N34" s="40"/>
      <c r="O34" s="40"/>
      <c r="P34" s="40"/>
      <c r="Q34" s="40"/>
      <c r="R34" s="40"/>
      <c r="S34" s="40"/>
      <c r="T34" s="40"/>
    </row>
    <row r="35" spans="1:20">
      <c r="A35" s="8" t="s">
        <v>26</v>
      </c>
      <c r="B35" s="1198"/>
      <c r="C35" s="1198"/>
      <c r="D35" s="1198"/>
      <c r="E35" s="748"/>
      <c r="F35" s="749"/>
      <c r="G35" s="8"/>
      <c r="H35" s="749"/>
      <c r="I35" s="749"/>
      <c r="J35" s="749"/>
      <c r="K35" s="749"/>
      <c r="L35" s="749"/>
      <c r="M35" s="749"/>
      <c r="N35" s="749"/>
      <c r="O35" s="749"/>
      <c r="P35" s="749"/>
      <c r="Q35" s="749"/>
      <c r="R35" s="40"/>
      <c r="S35" s="40"/>
      <c r="T35" s="40"/>
    </row>
    <row r="36" spans="1:20" ht="15">
      <c r="A36" s="9" t="s">
        <v>28</v>
      </c>
      <c r="B36" s="2147" t="s">
        <v>1001</v>
      </c>
      <c r="C36" s="2148"/>
      <c r="D36" s="2148"/>
      <c r="E36" s="2148"/>
      <c r="F36" s="2148"/>
      <c r="G36" s="2148"/>
      <c r="H36" s="749"/>
      <c r="I36" s="749"/>
      <c r="J36" s="749"/>
      <c r="K36" s="749"/>
      <c r="L36" s="749"/>
      <c r="M36" s="749"/>
      <c r="N36" s="749"/>
      <c r="O36" s="749"/>
      <c r="P36" s="749"/>
      <c r="Q36" s="749"/>
      <c r="R36" s="40"/>
      <c r="S36" s="40"/>
      <c r="T36" s="40"/>
    </row>
    <row r="37" spans="1:20" ht="35.1" customHeight="1">
      <c r="A37" s="1137" t="s">
        <v>13</v>
      </c>
      <c r="B37" s="2151" t="s">
        <v>672</v>
      </c>
      <c r="C37" s="2151"/>
      <c r="D37" s="2151"/>
      <c r="E37" s="2151"/>
      <c r="F37" s="2151"/>
      <c r="G37" s="2151"/>
      <c r="H37" s="2151"/>
      <c r="I37" s="2151"/>
      <c r="J37" s="2151"/>
      <c r="K37" s="2151"/>
      <c r="L37" s="2151"/>
      <c r="M37" s="2151"/>
      <c r="N37" s="2151"/>
      <c r="O37" s="2151"/>
      <c r="P37" s="1479"/>
      <c r="Q37" s="1479"/>
      <c r="R37" s="40"/>
      <c r="S37" s="40"/>
      <c r="T37" s="40"/>
    </row>
    <row r="38" spans="1:20" ht="14.1" customHeight="1">
      <c r="A38" s="9" t="s">
        <v>31</v>
      </c>
      <c r="B38" s="2147" t="s">
        <v>924</v>
      </c>
      <c r="C38" s="2148"/>
      <c r="D38" s="2148"/>
      <c r="E38" s="2148"/>
      <c r="F38" s="2148"/>
      <c r="G38" s="2148"/>
      <c r="H38" s="2148"/>
      <c r="I38" s="2148"/>
      <c r="J38" s="2148"/>
      <c r="K38" s="2148"/>
      <c r="L38" s="1198"/>
      <c r="M38" s="1198"/>
      <c r="N38" s="1198"/>
      <c r="O38" s="1198"/>
      <c r="P38" s="1198"/>
      <c r="Q38" s="1198"/>
      <c r="R38" s="40"/>
      <c r="S38" s="40"/>
      <c r="T38" s="40"/>
    </row>
    <row r="39" spans="1:20" ht="15">
      <c r="A39" s="2100" t="s">
        <v>18</v>
      </c>
      <c r="B39" s="221" t="s">
        <v>976</v>
      </c>
      <c r="C39" s="1254"/>
      <c r="D39" s="1254"/>
      <c r="E39" s="1254"/>
      <c r="F39" s="1254"/>
      <c r="G39" s="9"/>
      <c r="H39" s="1198"/>
      <c r="I39" s="1198"/>
      <c r="J39" s="1198"/>
      <c r="K39" s="1198"/>
      <c r="L39" s="1198"/>
      <c r="M39" s="1198"/>
      <c r="N39" s="1198"/>
      <c r="O39" s="1198"/>
      <c r="P39" s="1198"/>
      <c r="Q39" s="1198"/>
      <c r="R39" s="40"/>
      <c r="S39" s="40"/>
      <c r="T39" s="40"/>
    </row>
    <row r="40" spans="1:20" ht="15">
      <c r="A40" s="2100"/>
      <c r="B40" s="221" t="s">
        <v>179</v>
      </c>
      <c r="C40" s="1254"/>
      <c r="D40" s="1254"/>
      <c r="E40" s="1254"/>
      <c r="F40" s="1254"/>
      <c r="G40" s="9"/>
      <c r="H40" s="1198"/>
      <c r="I40" s="1198"/>
      <c r="J40" s="1198"/>
      <c r="K40" s="1198"/>
      <c r="L40" s="1198"/>
      <c r="M40" s="1198"/>
      <c r="N40" s="1198"/>
      <c r="O40" s="1198"/>
      <c r="P40" s="1198"/>
      <c r="Q40" s="1198"/>
      <c r="R40" s="40"/>
      <c r="S40" s="40"/>
      <c r="T40" s="40"/>
    </row>
    <row r="41" spans="1:20">
      <c r="A41" s="106" t="s">
        <v>19</v>
      </c>
      <c r="B41" s="109" t="s">
        <v>182</v>
      </c>
      <c r="C41" s="750"/>
      <c r="D41" s="750"/>
      <c r="E41" s="1198"/>
      <c r="F41" s="1198"/>
      <c r="G41" s="9"/>
      <c r="H41" s="1198"/>
      <c r="I41" s="1198"/>
      <c r="J41" s="1198"/>
      <c r="K41" s="1198"/>
      <c r="L41" s="1198"/>
      <c r="M41" s="1198"/>
      <c r="N41" s="1198"/>
      <c r="O41" s="1198"/>
      <c r="P41" s="1198"/>
      <c r="Q41" s="1198"/>
      <c r="R41" s="40"/>
      <c r="S41" s="40"/>
      <c r="T41" s="40"/>
    </row>
    <row r="42" spans="1:20">
      <c r="A42" s="9" t="s">
        <v>33</v>
      </c>
      <c r="B42" s="109" t="s">
        <v>234</v>
      </c>
      <c r="C42" s="109"/>
      <c r="D42" s="109"/>
      <c r="E42" s="1198"/>
      <c r="F42" s="1198"/>
      <c r="G42" s="9"/>
      <c r="H42" s="1198"/>
      <c r="I42" s="1198"/>
      <c r="J42" s="1198"/>
      <c r="K42" s="1198"/>
      <c r="L42" s="1198"/>
      <c r="M42" s="1198"/>
      <c r="N42" s="1198"/>
      <c r="O42" s="1198"/>
      <c r="P42" s="1198"/>
      <c r="Q42" s="1198"/>
      <c r="R42" s="40"/>
      <c r="S42" s="40"/>
      <c r="T42" s="40"/>
    </row>
    <row r="44" spans="1:20" ht="15.95" customHeight="1"/>
    <row r="46" spans="1:20" ht="20.25" customHeight="1"/>
    <row r="47" spans="1:20" ht="15.95" customHeight="1"/>
  </sheetData>
  <mergeCells count="14">
    <mergeCell ref="R4:S4"/>
    <mergeCell ref="A2:K2"/>
    <mergeCell ref="J4:K4"/>
    <mergeCell ref="N6:O6"/>
    <mergeCell ref="A1:I1"/>
    <mergeCell ref="B4:C4"/>
    <mergeCell ref="D4:E4"/>
    <mergeCell ref="H4:I4"/>
    <mergeCell ref="N4:O4"/>
    <mergeCell ref="B36:G36"/>
    <mergeCell ref="B38:K38"/>
    <mergeCell ref="A39:A40"/>
    <mergeCell ref="R6:S6"/>
    <mergeCell ref="B37:O37"/>
  </mergeCells>
  <phoneticPr fontId="82" type="noConversion"/>
  <pageMargins left="0.17" right="0.17" top="0.34" bottom="0.36" header="0.31496062992125984" footer="0.31496062992125984"/>
  <pageSetup paperSize="9" scale="63" orientation="landscape" horizontalDpi="4294967292" verticalDpi="4294967292" r:id="rId1"/>
</worksheet>
</file>

<file path=xl/worksheets/sheet15.xml><?xml version="1.0" encoding="utf-8"?>
<worksheet xmlns="http://schemas.openxmlformats.org/spreadsheetml/2006/main" xmlns:r="http://schemas.openxmlformats.org/officeDocument/2006/relationships">
  <sheetPr>
    <pageSetUpPr fitToPage="1"/>
  </sheetPr>
  <dimension ref="A1:BZ100"/>
  <sheetViews>
    <sheetView zoomScale="60" zoomScaleNormal="60" workbookViewId="0">
      <selection sqref="A1:T1"/>
    </sheetView>
  </sheetViews>
  <sheetFormatPr baseColWidth="10" defaultColWidth="10.77734375" defaultRowHeight="14.25"/>
  <cols>
    <col min="1" max="1" width="16.5546875" style="843" customWidth="1"/>
    <col min="2" max="2" width="5.6640625" style="843" customWidth="1"/>
    <col min="3" max="3" width="5.77734375" style="843" customWidth="1"/>
    <col min="4" max="4" width="6.88671875" style="843" customWidth="1"/>
    <col min="5" max="5" width="6.109375" style="843" customWidth="1"/>
    <col min="6" max="7" width="6.77734375" style="843" customWidth="1"/>
    <col min="8" max="9" width="6.6640625" style="843" customWidth="1"/>
    <col min="10" max="13" width="5.88671875" style="843" customWidth="1"/>
    <col min="14" max="17" width="6.6640625" style="843" customWidth="1"/>
    <col min="18" max="21" width="7.109375" style="843" customWidth="1"/>
    <col min="22" max="25" width="7.21875" style="843" customWidth="1"/>
    <col min="26" max="33" width="7.109375" style="843" customWidth="1"/>
    <col min="34" max="35" width="1.77734375" style="843" customWidth="1"/>
    <col min="36" max="36" width="13.21875" style="843" customWidth="1"/>
    <col min="37" max="43" width="4.21875" style="843" customWidth="1"/>
    <col min="44" max="44" width="3.77734375" style="843" customWidth="1"/>
    <col min="45" max="52" width="4.21875" style="843" customWidth="1"/>
    <col min="53" max="53" width="2.77734375" style="843" customWidth="1"/>
    <col min="54" max="54" width="10.77734375" style="843" customWidth="1"/>
    <col min="55" max="56" width="4.77734375" style="843" bestFit="1" customWidth="1"/>
    <col min="57" max="57" width="7.109375" style="843" bestFit="1" customWidth="1"/>
    <col min="58" max="58" width="2.77734375" style="843" customWidth="1"/>
    <col min="59" max="59" width="10.77734375" style="843" customWidth="1"/>
    <col min="60" max="61" width="4.77734375" style="843" bestFit="1" customWidth="1"/>
    <col min="62" max="62" width="7.109375" style="843" bestFit="1" customWidth="1"/>
    <col min="63" max="63" width="6.77734375" style="843" customWidth="1"/>
    <col min="64" max="64" width="10.77734375" style="843" customWidth="1"/>
    <col min="65" max="67" width="4.77734375" style="843" bestFit="1" customWidth="1"/>
    <col min="68" max="68" width="2.77734375" style="843" customWidth="1"/>
    <col min="69" max="69" width="10.77734375" style="843" customWidth="1"/>
    <col min="70" max="72" width="5.88671875" style="843" customWidth="1"/>
    <col min="73" max="73" width="4.33203125" style="843" customWidth="1"/>
    <col min="74" max="74" width="9.77734375" style="843" bestFit="1" customWidth="1"/>
    <col min="75" max="75" width="6.33203125" style="843" customWidth="1"/>
    <col min="76" max="16384" width="10.77734375" style="843"/>
  </cols>
  <sheetData>
    <row r="1" spans="1:78" s="1256" customFormat="1" ht="30.75" customHeight="1">
      <c r="A1" s="2192" t="s">
        <v>885</v>
      </c>
      <c r="B1" s="2192"/>
      <c r="C1" s="2192"/>
      <c r="D1" s="2192"/>
      <c r="E1" s="2192"/>
      <c r="F1" s="2192"/>
      <c r="G1" s="2192"/>
      <c r="H1" s="2192"/>
      <c r="I1" s="2192"/>
      <c r="J1" s="2192"/>
      <c r="K1" s="2192"/>
      <c r="L1" s="2192"/>
      <c r="M1" s="2192"/>
      <c r="N1" s="2192"/>
      <c r="O1" s="2192"/>
      <c r="P1" s="2192"/>
      <c r="Q1" s="2192"/>
      <c r="R1" s="2192"/>
      <c r="S1" s="2192"/>
      <c r="T1" s="2192"/>
      <c r="U1" s="1258"/>
      <c r="V1" s="1255"/>
      <c r="W1" s="1255"/>
      <c r="X1" s="1255"/>
      <c r="Y1" s="1255"/>
      <c r="Z1" s="1255"/>
      <c r="AA1" s="1255"/>
      <c r="AB1" s="1255"/>
      <c r="AC1" s="1255"/>
      <c r="AD1" s="1255"/>
      <c r="AE1" s="1255"/>
      <c r="AF1" s="1255"/>
      <c r="AG1" s="1255"/>
      <c r="AH1" s="1255"/>
      <c r="AI1" s="1255"/>
      <c r="AJ1" s="2186" t="s">
        <v>61</v>
      </c>
      <c r="AK1" s="2186"/>
      <c r="AL1" s="2186"/>
      <c r="AM1" s="2186"/>
      <c r="AN1" s="2186"/>
      <c r="AO1" s="2186"/>
      <c r="AP1" s="2186"/>
      <c r="AQ1" s="2186"/>
      <c r="AR1" s="2186"/>
      <c r="AS1" s="2186"/>
      <c r="AT1" s="2186"/>
      <c r="AU1" s="2186"/>
      <c r="AV1" s="2186"/>
      <c r="AW1" s="2186"/>
      <c r="AX1" s="2186"/>
      <c r="AY1" s="2186"/>
      <c r="AZ1" s="2186"/>
      <c r="BA1" s="2186"/>
      <c r="BB1" s="2186"/>
      <c r="BC1" s="2186"/>
      <c r="BD1" s="2186"/>
      <c r="BE1" s="2186"/>
      <c r="BF1" s="2186"/>
      <c r="BG1" s="2186"/>
    </row>
    <row r="2" spans="1:78" s="1256" customFormat="1" ht="49.5" customHeight="1">
      <c r="A2" s="2191" t="s">
        <v>62</v>
      </c>
      <c r="B2" s="2191"/>
      <c r="C2" s="2191"/>
      <c r="D2" s="2191"/>
      <c r="E2" s="2191"/>
      <c r="F2" s="2191"/>
      <c r="G2" s="2191"/>
      <c r="H2" s="2191"/>
      <c r="I2" s="2191"/>
      <c r="J2" s="2191"/>
      <c r="K2" s="2191"/>
      <c r="L2" s="2191"/>
      <c r="M2" s="2191"/>
      <c r="N2" s="2191"/>
      <c r="O2" s="2191"/>
      <c r="P2" s="2191"/>
      <c r="Q2" s="2191"/>
      <c r="R2" s="2191"/>
      <c r="S2" s="2191"/>
      <c r="T2" s="2191"/>
      <c r="U2" s="1257"/>
      <c r="V2" s="1255"/>
      <c r="W2" s="1255"/>
      <c r="X2" s="1255"/>
      <c r="Y2" s="1255"/>
      <c r="Z2" s="1255"/>
      <c r="AA2" s="1255"/>
      <c r="AB2" s="1255"/>
      <c r="AC2" s="1255"/>
      <c r="AD2" s="1255"/>
      <c r="AE2" s="1255"/>
      <c r="AF2" s="1255"/>
      <c r="AJ2" s="2187" t="s">
        <v>249</v>
      </c>
      <c r="AK2" s="2187"/>
      <c r="AL2" s="2187"/>
      <c r="AM2" s="2187"/>
      <c r="AN2" s="2187"/>
      <c r="AO2" s="2187"/>
      <c r="AP2" s="2187"/>
      <c r="AQ2" s="2187"/>
      <c r="AR2" s="2187"/>
      <c r="AS2" s="2187"/>
      <c r="AT2" s="2187"/>
      <c r="AU2" s="2187"/>
      <c r="AV2" s="2187"/>
      <c r="AW2" s="2187"/>
      <c r="AX2" s="2187"/>
      <c r="AY2" s="2187"/>
      <c r="AZ2" s="2187"/>
      <c r="BA2" s="2187"/>
      <c r="BB2" s="2187"/>
      <c r="BC2" s="2187"/>
      <c r="BD2" s="2187"/>
      <c r="BE2" s="2187"/>
      <c r="BF2" s="2187"/>
      <c r="BG2" s="1242"/>
      <c r="BH2" s="1242"/>
      <c r="BI2" s="1242"/>
      <c r="BJ2" s="1242"/>
      <c r="BK2" s="1242"/>
      <c r="BL2" s="1242"/>
      <c r="BM2" s="1242"/>
      <c r="BN2" s="1242"/>
      <c r="BO2" s="1242"/>
      <c r="BP2" s="1242"/>
      <c r="BQ2" s="1242"/>
      <c r="BR2" s="1242"/>
      <c r="BS2" s="1242"/>
      <c r="BT2" s="1242"/>
      <c r="BU2" s="1242"/>
      <c r="BV2" s="1242"/>
      <c r="BW2" s="1242"/>
      <c r="BX2" s="1242"/>
      <c r="BY2" s="1242"/>
      <c r="BZ2" s="1242"/>
    </row>
    <row r="3" spans="1:78" ht="34.700000000000003" customHeight="1">
      <c r="A3" s="844"/>
      <c r="B3" s="2171" t="s">
        <v>63</v>
      </c>
      <c r="C3" s="2188"/>
      <c r="D3" s="2188"/>
      <c r="E3" s="2188"/>
      <c r="F3" s="2188"/>
      <c r="G3" s="2188"/>
      <c r="H3" s="2188"/>
      <c r="I3" s="2188"/>
      <c r="J3" s="2188"/>
      <c r="K3" s="2188"/>
      <c r="L3" s="2188"/>
      <c r="M3" s="2188"/>
      <c r="N3" s="2188"/>
      <c r="O3" s="2188"/>
      <c r="P3" s="2188"/>
      <c r="Q3" s="2172"/>
      <c r="R3" s="2189" t="s">
        <v>64</v>
      </c>
      <c r="S3" s="2189"/>
      <c r="T3" s="2189"/>
      <c r="U3" s="2189"/>
      <c r="V3" s="2189"/>
      <c r="W3" s="2189"/>
      <c r="X3" s="2189"/>
      <c r="Y3" s="2189"/>
      <c r="Z3" s="2189"/>
      <c r="AA3" s="2189"/>
      <c r="AB3" s="2189"/>
      <c r="AC3" s="2189"/>
      <c r="AD3" s="2189"/>
      <c r="AE3" s="2189"/>
      <c r="AF3" s="2189"/>
      <c r="AG3" s="2189"/>
      <c r="AJ3" s="2190" t="s">
        <v>194</v>
      </c>
      <c r="AK3" s="2190"/>
      <c r="AL3" s="2190"/>
      <c r="AM3" s="2190"/>
      <c r="AN3" s="2190"/>
      <c r="AO3" s="2190"/>
      <c r="AP3" s="2190"/>
      <c r="AQ3" s="2190"/>
      <c r="AR3" s="2190"/>
      <c r="AS3" s="2190"/>
      <c r="AT3" s="2190"/>
      <c r="AU3" s="2190"/>
      <c r="AV3" s="2190"/>
      <c r="AW3" s="2190"/>
      <c r="AX3" s="2190"/>
      <c r="AY3" s="2190"/>
      <c r="AZ3" s="2190"/>
      <c r="BA3"/>
      <c r="BB3" s="2175" t="s">
        <v>195</v>
      </c>
      <c r="BC3" s="2175"/>
      <c r="BD3" s="2175"/>
      <c r="BE3" s="2175"/>
      <c r="BF3" s="140"/>
      <c r="BG3" s="2175" t="s">
        <v>195</v>
      </c>
      <c r="BH3" s="2175"/>
      <c r="BI3" s="2175"/>
      <c r="BJ3" s="2175"/>
      <c r="BK3"/>
      <c r="BL3" s="845"/>
      <c r="BM3" s="2175" t="s">
        <v>196</v>
      </c>
      <c r="BN3" s="2175"/>
      <c r="BO3" s="2175"/>
      <c r="BP3" s="148"/>
      <c r="BQ3" s="845"/>
      <c r="BR3" s="2175" t="s">
        <v>196</v>
      </c>
      <c r="BS3" s="2175"/>
      <c r="BT3" s="2175"/>
      <c r="BU3"/>
      <c r="BV3"/>
      <c r="BW3"/>
      <c r="BX3"/>
      <c r="BY3"/>
      <c r="BZ3"/>
    </row>
    <row r="4" spans="1:78" ht="36" customHeight="1">
      <c r="A4" s="846" t="s">
        <v>5</v>
      </c>
      <c r="B4" s="2176">
        <v>2010</v>
      </c>
      <c r="C4" s="2177"/>
      <c r="D4" s="2177"/>
      <c r="E4" s="2178"/>
      <c r="F4" s="2176">
        <v>2012</v>
      </c>
      <c r="G4" s="2177"/>
      <c r="H4" s="2177"/>
      <c r="I4" s="2178"/>
      <c r="J4" s="2176">
        <v>2013</v>
      </c>
      <c r="K4" s="2177"/>
      <c r="L4" s="2177"/>
      <c r="M4" s="2178"/>
      <c r="N4" s="2179" t="s">
        <v>121</v>
      </c>
      <c r="O4" s="2177"/>
      <c r="P4" s="2177"/>
      <c r="Q4" s="2178"/>
      <c r="R4" s="2180">
        <v>2010</v>
      </c>
      <c r="S4" s="2181"/>
      <c r="T4" s="2181"/>
      <c r="U4" s="2182"/>
      <c r="V4" s="2180">
        <v>2012</v>
      </c>
      <c r="W4" s="2181"/>
      <c r="X4" s="2181"/>
      <c r="Y4" s="2182"/>
      <c r="Z4" s="2180">
        <v>2013</v>
      </c>
      <c r="AA4" s="2181"/>
      <c r="AB4" s="2181"/>
      <c r="AC4" s="2182"/>
      <c r="AD4" s="2183" t="s">
        <v>122</v>
      </c>
      <c r="AE4" s="2181"/>
      <c r="AF4" s="2181"/>
      <c r="AG4" s="2182"/>
      <c r="AJ4" s="847"/>
      <c r="AK4" s="2162">
        <v>2010</v>
      </c>
      <c r="AL4" s="2162"/>
      <c r="AM4" s="2162"/>
      <c r="AN4" s="2162"/>
      <c r="AO4" s="2162">
        <v>2012</v>
      </c>
      <c r="AP4" s="2162"/>
      <c r="AQ4" s="2162"/>
      <c r="AR4" s="2162"/>
      <c r="AS4" s="2162">
        <v>2013</v>
      </c>
      <c r="AT4" s="2162"/>
      <c r="AU4" s="2162"/>
      <c r="AV4" s="2162"/>
      <c r="AW4" s="2162">
        <v>2015</v>
      </c>
      <c r="AX4" s="2162"/>
      <c r="AY4" s="2162"/>
      <c r="AZ4" s="2162"/>
      <c r="BA4"/>
      <c r="BB4" s="845"/>
      <c r="BC4" s="2185" t="s">
        <v>65</v>
      </c>
      <c r="BD4" s="2185"/>
      <c r="BE4" s="2185"/>
      <c r="BF4" s="140"/>
      <c r="BG4" s="852"/>
      <c r="BH4" s="2185" t="s">
        <v>65</v>
      </c>
      <c r="BI4" s="2185"/>
      <c r="BJ4" s="2185"/>
      <c r="BK4"/>
      <c r="BL4" s="845"/>
      <c r="BM4" s="2184" t="s">
        <v>197</v>
      </c>
      <c r="BN4" s="2184"/>
      <c r="BO4" s="2184"/>
      <c r="BP4" s="149"/>
      <c r="BQ4" s="845"/>
      <c r="BR4" s="2184" t="s">
        <v>197</v>
      </c>
      <c r="BS4" s="2184"/>
      <c r="BT4" s="2184"/>
      <c r="BU4"/>
      <c r="BV4"/>
      <c r="BW4"/>
      <c r="BX4"/>
      <c r="BY4"/>
      <c r="BZ4"/>
    </row>
    <row r="5" spans="1:78" ht="46.7" customHeight="1">
      <c r="A5" s="848"/>
      <c r="B5" s="2173" t="s">
        <v>65</v>
      </c>
      <c r="C5" s="2174"/>
      <c r="D5" s="2171" t="s">
        <v>66</v>
      </c>
      <c r="E5" s="2172"/>
      <c r="F5" s="2173" t="s">
        <v>65</v>
      </c>
      <c r="G5" s="2174"/>
      <c r="H5" s="2171" t="s">
        <v>66</v>
      </c>
      <c r="I5" s="2172"/>
      <c r="J5" s="1142" t="s">
        <v>65</v>
      </c>
      <c r="K5" s="1143"/>
      <c r="L5" s="2171" t="s">
        <v>66</v>
      </c>
      <c r="M5" s="2172"/>
      <c r="N5" s="1142" t="s">
        <v>65</v>
      </c>
      <c r="O5" s="1143"/>
      <c r="P5" s="2171" t="s">
        <v>66</v>
      </c>
      <c r="Q5" s="2172"/>
      <c r="R5" s="2167" t="s">
        <v>65</v>
      </c>
      <c r="S5" s="2168"/>
      <c r="T5" s="2169" t="s">
        <v>66</v>
      </c>
      <c r="U5" s="2170"/>
      <c r="V5" s="2167" t="s">
        <v>65</v>
      </c>
      <c r="W5" s="2168"/>
      <c r="X5" s="2169" t="s">
        <v>66</v>
      </c>
      <c r="Y5" s="2170"/>
      <c r="Z5" s="2167" t="s">
        <v>65</v>
      </c>
      <c r="AA5" s="2168"/>
      <c r="AB5" s="2169" t="s">
        <v>66</v>
      </c>
      <c r="AC5" s="2170"/>
      <c r="AD5" s="2167" t="s">
        <v>65</v>
      </c>
      <c r="AE5" s="2168"/>
      <c r="AF5" s="2169" t="s">
        <v>66</v>
      </c>
      <c r="AG5" s="2170"/>
      <c r="AJ5" s="849"/>
      <c r="AK5" s="2162" t="s">
        <v>65</v>
      </c>
      <c r="AL5" s="2162"/>
      <c r="AM5" s="2163" t="s">
        <v>197</v>
      </c>
      <c r="AN5" s="2163"/>
      <c r="AO5" s="2162" t="s">
        <v>65</v>
      </c>
      <c r="AP5" s="2162"/>
      <c r="AQ5" s="2163" t="s">
        <v>197</v>
      </c>
      <c r="AR5" s="2163"/>
      <c r="AS5" s="2162" t="s">
        <v>65</v>
      </c>
      <c r="AT5" s="2162"/>
      <c r="AU5" s="2163" t="s">
        <v>197</v>
      </c>
      <c r="AV5" s="2163"/>
      <c r="AW5" s="2162" t="s">
        <v>65</v>
      </c>
      <c r="AX5" s="2162"/>
      <c r="AY5" s="2163" t="s">
        <v>197</v>
      </c>
      <c r="AZ5" s="2163"/>
      <c r="BA5"/>
      <c r="BB5" s="845"/>
      <c r="BC5" s="850">
        <v>2010</v>
      </c>
      <c r="BD5" s="850">
        <v>2012</v>
      </c>
      <c r="BE5" s="851" t="s">
        <v>121</v>
      </c>
      <c r="BF5"/>
      <c r="BG5" s="845"/>
      <c r="BH5" s="852">
        <v>2010</v>
      </c>
      <c r="BI5" s="852">
        <v>2012</v>
      </c>
      <c r="BJ5" s="851" t="s">
        <v>121</v>
      </c>
      <c r="BK5"/>
      <c r="BL5" s="852"/>
      <c r="BM5" s="852">
        <v>2010</v>
      </c>
      <c r="BN5" s="852">
        <v>2012</v>
      </c>
      <c r="BO5" s="852">
        <v>2015</v>
      </c>
      <c r="BP5" s="1515"/>
      <c r="BQ5" s="852"/>
      <c r="BR5" s="852">
        <v>2010</v>
      </c>
      <c r="BS5" s="852">
        <v>2012</v>
      </c>
      <c r="BT5" s="852">
        <v>2015</v>
      </c>
      <c r="BU5"/>
      <c r="BV5" s="2164" t="s">
        <v>242</v>
      </c>
      <c r="BW5" s="2165"/>
      <c r="BX5"/>
      <c r="BY5"/>
      <c r="BZ5"/>
    </row>
    <row r="6" spans="1:78" ht="15">
      <c r="A6" s="853"/>
      <c r="B6" s="854" t="s">
        <v>9</v>
      </c>
      <c r="C6" s="854" t="s">
        <v>67</v>
      </c>
      <c r="D6" s="854" t="s">
        <v>9</v>
      </c>
      <c r="E6" s="854" t="s">
        <v>67</v>
      </c>
      <c r="F6" s="854" t="s">
        <v>9</v>
      </c>
      <c r="G6" s="854" t="s">
        <v>67</v>
      </c>
      <c r="H6" s="854" t="s">
        <v>9</v>
      </c>
      <c r="I6" s="854" t="s">
        <v>67</v>
      </c>
      <c r="J6" s="854" t="s">
        <v>9</v>
      </c>
      <c r="K6" s="854" t="s">
        <v>67</v>
      </c>
      <c r="L6" s="854" t="s">
        <v>9</v>
      </c>
      <c r="M6" s="854" t="s">
        <v>67</v>
      </c>
      <c r="N6" s="854" t="s">
        <v>9</v>
      </c>
      <c r="O6" s="854" t="s">
        <v>67</v>
      </c>
      <c r="P6" s="854" t="s">
        <v>9</v>
      </c>
      <c r="Q6" s="854" t="s">
        <v>67</v>
      </c>
      <c r="R6" s="855" t="s">
        <v>9</v>
      </c>
      <c r="S6" s="855" t="s">
        <v>67</v>
      </c>
      <c r="T6" s="855" t="s">
        <v>9</v>
      </c>
      <c r="U6" s="855" t="s">
        <v>67</v>
      </c>
      <c r="V6" s="855" t="s">
        <v>9</v>
      </c>
      <c r="W6" s="855" t="s">
        <v>67</v>
      </c>
      <c r="X6" s="855" t="s">
        <v>9</v>
      </c>
      <c r="Y6" s="855" t="s">
        <v>67</v>
      </c>
      <c r="Z6" s="855" t="s">
        <v>9</v>
      </c>
      <c r="AA6" s="855" t="s">
        <v>67</v>
      </c>
      <c r="AB6" s="855" t="s">
        <v>9</v>
      </c>
      <c r="AC6" s="855" t="s">
        <v>67</v>
      </c>
      <c r="AD6" s="855" t="s">
        <v>9</v>
      </c>
      <c r="AE6" s="855" t="s">
        <v>67</v>
      </c>
      <c r="AF6" s="855" t="s">
        <v>9</v>
      </c>
      <c r="AG6" s="855" t="s">
        <v>67</v>
      </c>
      <c r="AJ6" s="847" t="s">
        <v>5</v>
      </c>
      <c r="AK6" s="856" t="s">
        <v>9</v>
      </c>
      <c r="AL6" s="856" t="s">
        <v>67</v>
      </c>
      <c r="AM6" s="856" t="s">
        <v>9</v>
      </c>
      <c r="AN6" s="856" t="s">
        <v>67</v>
      </c>
      <c r="AO6" s="856" t="s">
        <v>9</v>
      </c>
      <c r="AP6" s="856" t="s">
        <v>67</v>
      </c>
      <c r="AQ6" s="856" t="s">
        <v>9</v>
      </c>
      <c r="AR6" s="856" t="s">
        <v>67</v>
      </c>
      <c r="AS6" s="856" t="s">
        <v>9</v>
      </c>
      <c r="AT6" s="856" t="s">
        <v>67</v>
      </c>
      <c r="AU6" s="856" t="s">
        <v>9</v>
      </c>
      <c r="AV6" s="856" t="s">
        <v>67</v>
      </c>
      <c r="AW6" s="856" t="s">
        <v>9</v>
      </c>
      <c r="AX6" s="856" t="s">
        <v>67</v>
      </c>
      <c r="AY6" s="856" t="s">
        <v>9</v>
      </c>
      <c r="AZ6" s="856" t="s">
        <v>67</v>
      </c>
      <c r="BA6"/>
      <c r="BB6" s="811"/>
      <c r="BC6" s="857"/>
      <c r="BD6" s="857"/>
      <c r="BE6" s="857"/>
      <c r="BF6"/>
      <c r="BK6" s="120"/>
      <c r="BL6" s="858"/>
      <c r="BM6" s="858"/>
      <c r="BN6" s="858"/>
      <c r="BO6" s="858"/>
      <c r="BP6" s="150"/>
      <c r="BU6"/>
      <c r="BV6" s="859"/>
      <c r="BW6" s="860"/>
      <c r="BX6"/>
      <c r="BY6"/>
      <c r="BZ6"/>
    </row>
    <row r="7" spans="1:78" ht="15">
      <c r="A7" s="811" t="s">
        <v>88</v>
      </c>
      <c r="B7" s="861">
        <v>78553</v>
      </c>
      <c r="C7" s="861">
        <v>38333</v>
      </c>
      <c r="D7" s="861">
        <v>1474865</v>
      </c>
      <c r="E7" s="861">
        <v>730415</v>
      </c>
      <c r="F7" s="861">
        <v>91739</v>
      </c>
      <c r="G7" s="861">
        <v>44952</v>
      </c>
      <c r="H7" s="861">
        <v>1519106</v>
      </c>
      <c r="I7" s="861">
        <v>753036</v>
      </c>
      <c r="J7" s="861">
        <v>93219</v>
      </c>
      <c r="K7" s="861">
        <v>45398</v>
      </c>
      <c r="L7" s="861">
        <v>1559438</v>
      </c>
      <c r="M7" s="861">
        <v>772668.03399999999</v>
      </c>
      <c r="N7" s="861">
        <v>96190</v>
      </c>
      <c r="O7" s="861">
        <v>46845</v>
      </c>
      <c r="P7" s="861">
        <v>1591353</v>
      </c>
      <c r="Q7" s="861">
        <v>788122</v>
      </c>
      <c r="R7" s="861">
        <v>2029712</v>
      </c>
      <c r="S7" s="861">
        <v>997307</v>
      </c>
      <c r="T7" s="861">
        <v>1984070</v>
      </c>
      <c r="U7" s="861">
        <v>975053</v>
      </c>
      <c r="V7" s="861">
        <v>2240044</v>
      </c>
      <c r="W7" s="861">
        <v>1086499</v>
      </c>
      <c r="X7" s="861">
        <v>2137050</v>
      </c>
      <c r="Y7" s="861">
        <v>1036886</v>
      </c>
      <c r="Z7" s="861">
        <v>2263638</v>
      </c>
      <c r="AA7" s="861">
        <v>1098996</v>
      </c>
      <c r="AB7" s="861">
        <v>2160781</v>
      </c>
      <c r="AC7" s="861">
        <v>1047214</v>
      </c>
      <c r="AD7" s="861">
        <v>2261302</v>
      </c>
      <c r="AE7" s="861">
        <v>1097822</v>
      </c>
      <c r="AF7" s="861">
        <v>2203086</v>
      </c>
      <c r="AG7" s="861">
        <v>1068050</v>
      </c>
      <c r="AJ7" s="813" t="s">
        <v>28</v>
      </c>
      <c r="AK7" s="1854">
        <v>3.8701549776520019</v>
      </c>
      <c r="AL7" s="1854">
        <v>3.8436509520137729</v>
      </c>
      <c r="AM7" s="1854">
        <v>74.33533091070376</v>
      </c>
      <c r="AN7" s="1854">
        <v>74.91028692799263</v>
      </c>
      <c r="AO7" s="1853">
        <v>4.0954106258627103</v>
      </c>
      <c r="AP7" s="1853">
        <v>4.1373254830423223</v>
      </c>
      <c r="AQ7" s="1853">
        <v>71.08425165531925</v>
      </c>
      <c r="AR7" s="1853">
        <v>72.624762992267236</v>
      </c>
      <c r="AS7" s="1853">
        <v>4.1181054567912359</v>
      </c>
      <c r="AT7" s="1853">
        <v>4.130861258821688</v>
      </c>
      <c r="AU7" s="1853">
        <v>72.170108863415606</v>
      </c>
      <c r="AV7" s="1853">
        <v>73.783203242126248</v>
      </c>
      <c r="AW7" s="1853">
        <v>4.2537440819492494</v>
      </c>
      <c r="AX7" s="1853">
        <v>4.2670851923171513</v>
      </c>
      <c r="AY7" s="1853">
        <v>72.232904208006403</v>
      </c>
      <c r="AZ7" s="1853">
        <v>73.79074013388886</v>
      </c>
      <c r="BA7" s="143"/>
      <c r="BB7" s="811" t="s">
        <v>88</v>
      </c>
      <c r="BC7" s="862">
        <v>3.8701549776520019</v>
      </c>
      <c r="BD7" s="812">
        <v>4.0954106258627103</v>
      </c>
      <c r="BE7" s="812">
        <v>4.2537440819492494</v>
      </c>
      <c r="BF7" s="120"/>
      <c r="BG7" s="811" t="s">
        <v>15</v>
      </c>
      <c r="BH7" s="862">
        <v>85.686442742593243</v>
      </c>
      <c r="BI7" s="862">
        <v>87.281565409239462</v>
      </c>
      <c r="BJ7" s="862">
        <v>87.281565409239462</v>
      </c>
      <c r="BK7" s="1261"/>
      <c r="BL7" s="811" t="s">
        <v>88</v>
      </c>
      <c r="BM7" s="863">
        <v>74.33533091070376</v>
      </c>
      <c r="BN7" s="812">
        <v>72.170108863415606</v>
      </c>
      <c r="BO7" s="812">
        <v>72.232904208006403</v>
      </c>
      <c r="BP7" s="151"/>
      <c r="BQ7" s="811" t="s">
        <v>15</v>
      </c>
      <c r="BR7" s="863">
        <v>99.752020677224451</v>
      </c>
      <c r="BS7" s="862">
        <v>99.04057178400835</v>
      </c>
      <c r="BT7" s="1849">
        <v>99.04057178400835</v>
      </c>
      <c r="BU7" s="120"/>
      <c r="BV7" s="57" t="s">
        <v>15</v>
      </c>
      <c r="BW7" s="1066">
        <f>BT7-BR7</f>
        <v>-0.71144889321610094</v>
      </c>
      <c r="BX7"/>
      <c r="BY7"/>
      <c r="BZ7"/>
    </row>
    <row r="8" spans="1:78" ht="15">
      <c r="A8" s="811" t="s">
        <v>12</v>
      </c>
      <c r="B8" s="864" t="s">
        <v>10</v>
      </c>
      <c r="C8" s="864" t="s">
        <v>10</v>
      </c>
      <c r="D8" s="864" t="s">
        <v>10</v>
      </c>
      <c r="E8" s="864" t="s">
        <v>10</v>
      </c>
      <c r="F8" s="864" t="s">
        <v>10</v>
      </c>
      <c r="G8" s="864" t="s">
        <v>10</v>
      </c>
      <c r="H8" s="864" t="s">
        <v>10</v>
      </c>
      <c r="I8" s="864" t="s">
        <v>10</v>
      </c>
      <c r="J8" s="864" t="s">
        <v>10</v>
      </c>
      <c r="K8" s="864" t="s">
        <v>10</v>
      </c>
      <c r="L8" s="864" t="s">
        <v>10</v>
      </c>
      <c r="M8" s="864" t="s">
        <v>10</v>
      </c>
      <c r="N8" s="864" t="s">
        <v>10</v>
      </c>
      <c r="O8" s="864" t="s">
        <v>10</v>
      </c>
      <c r="P8" s="864" t="s">
        <v>10</v>
      </c>
      <c r="Q8" s="864" t="s">
        <v>10</v>
      </c>
      <c r="R8" s="864" t="s">
        <v>10</v>
      </c>
      <c r="S8" s="864" t="s">
        <v>10</v>
      </c>
      <c r="T8" s="864" t="s">
        <v>10</v>
      </c>
      <c r="U8" s="864" t="s">
        <v>10</v>
      </c>
      <c r="V8" s="864" t="s">
        <v>10</v>
      </c>
      <c r="W8" s="864" t="s">
        <v>10</v>
      </c>
      <c r="X8" s="864" t="s">
        <v>10</v>
      </c>
      <c r="Y8" s="864" t="s">
        <v>10</v>
      </c>
      <c r="Z8" s="864" t="s">
        <v>10</v>
      </c>
      <c r="AA8" s="864" t="s">
        <v>10</v>
      </c>
      <c r="AB8" s="864" t="s">
        <v>10</v>
      </c>
      <c r="AC8" s="864" t="s">
        <v>10</v>
      </c>
      <c r="AD8" s="864" t="s">
        <v>10</v>
      </c>
      <c r="AE8" s="864" t="s">
        <v>10</v>
      </c>
      <c r="AF8" s="864" t="s">
        <v>10</v>
      </c>
      <c r="AG8" s="864" t="s">
        <v>10</v>
      </c>
      <c r="AJ8" s="813" t="s">
        <v>12</v>
      </c>
      <c r="AK8" s="1853" t="s">
        <v>10</v>
      </c>
      <c r="AL8" s="1853" t="s">
        <v>10</v>
      </c>
      <c r="AM8" s="1854" t="s">
        <v>10</v>
      </c>
      <c r="AN8" s="1853" t="s">
        <v>10</v>
      </c>
      <c r="AO8" s="1853" t="s">
        <v>10</v>
      </c>
      <c r="AP8" s="1853" t="s">
        <v>10</v>
      </c>
      <c r="AQ8" s="1853" t="s">
        <v>10</v>
      </c>
      <c r="AR8" s="1853" t="s">
        <v>10</v>
      </c>
      <c r="AS8" s="1853" t="s">
        <v>10</v>
      </c>
      <c r="AT8" s="1853" t="s">
        <v>10</v>
      </c>
      <c r="AU8" s="1853" t="s">
        <v>10</v>
      </c>
      <c r="AV8" s="1853" t="s">
        <v>10</v>
      </c>
      <c r="AW8" s="1853" t="s">
        <v>10</v>
      </c>
      <c r="AX8" s="1853" t="s">
        <v>10</v>
      </c>
      <c r="AY8" s="1853" t="s">
        <v>10</v>
      </c>
      <c r="AZ8" s="1853" t="s">
        <v>10</v>
      </c>
      <c r="BA8" s="143"/>
      <c r="BB8" s="811" t="s">
        <v>12</v>
      </c>
      <c r="BC8" s="867" t="s">
        <v>10</v>
      </c>
      <c r="BD8" s="867" t="s">
        <v>10</v>
      </c>
      <c r="BE8" s="867" t="s">
        <v>10</v>
      </c>
      <c r="BF8" s="120"/>
      <c r="BG8" s="811" t="s">
        <v>32</v>
      </c>
      <c r="BH8" s="862">
        <v>26.30958653392862</v>
      </c>
      <c r="BI8" s="862">
        <v>30.7242776833573</v>
      </c>
      <c r="BJ8" s="812">
        <v>32.83427702364002</v>
      </c>
      <c r="BK8" s="1261"/>
      <c r="BL8" s="811" t="s">
        <v>12</v>
      </c>
      <c r="BM8" s="863" t="s">
        <v>10</v>
      </c>
      <c r="BN8" s="867" t="s">
        <v>10</v>
      </c>
      <c r="BO8" s="867" t="s">
        <v>10</v>
      </c>
      <c r="BP8" s="151"/>
      <c r="BQ8" s="811" t="s">
        <v>32</v>
      </c>
      <c r="BR8" s="863">
        <v>97.134753537807597</v>
      </c>
      <c r="BS8" s="862">
        <v>96.664403500043051</v>
      </c>
      <c r="BT8" s="1850">
        <v>97.028922281032663</v>
      </c>
      <c r="BU8" s="120"/>
      <c r="BV8" s="811" t="s">
        <v>32</v>
      </c>
      <c r="BW8" s="1066">
        <f t="shared" ref="BW8:BW9" si="0">BT8-BR8</f>
        <v>-0.10583125677493399</v>
      </c>
      <c r="BX8"/>
      <c r="BY8"/>
      <c r="BZ8"/>
    </row>
    <row r="9" spans="1:78" ht="15">
      <c r="A9" s="811" t="s">
        <v>13</v>
      </c>
      <c r="B9" s="865" t="s">
        <v>11</v>
      </c>
      <c r="C9" s="865" t="s">
        <v>11</v>
      </c>
      <c r="D9" s="865" t="s">
        <v>11</v>
      </c>
      <c r="E9" s="865" t="s">
        <v>11</v>
      </c>
      <c r="F9" s="865">
        <v>1048244</v>
      </c>
      <c r="G9" s="865">
        <v>497594</v>
      </c>
      <c r="H9" s="865">
        <v>5001067</v>
      </c>
      <c r="I9" s="865">
        <v>2460238</v>
      </c>
      <c r="J9" s="865">
        <v>1433913</v>
      </c>
      <c r="K9" s="865">
        <v>690238</v>
      </c>
      <c r="L9" s="865">
        <v>5430344</v>
      </c>
      <c r="M9" s="865">
        <v>2658084</v>
      </c>
      <c r="N9" s="865">
        <v>1560400</v>
      </c>
      <c r="O9" s="865">
        <v>767946</v>
      </c>
      <c r="P9" s="865">
        <v>5578681</v>
      </c>
      <c r="Q9" s="865">
        <v>2778834</v>
      </c>
      <c r="R9" s="865" t="s">
        <v>11</v>
      </c>
      <c r="S9" s="865" t="s">
        <v>11</v>
      </c>
      <c r="T9" s="865" t="s">
        <v>11</v>
      </c>
      <c r="U9" s="865" t="s">
        <v>11</v>
      </c>
      <c r="V9" s="865">
        <v>7836769</v>
      </c>
      <c r="W9" s="865">
        <v>3818128</v>
      </c>
      <c r="X9" s="865">
        <v>8232957</v>
      </c>
      <c r="Y9" s="865">
        <v>4015678</v>
      </c>
      <c r="Z9" s="865">
        <v>8555184</v>
      </c>
      <c r="AA9" s="865">
        <v>4208150</v>
      </c>
      <c r="AB9" s="865">
        <v>8382334</v>
      </c>
      <c r="AC9" s="865">
        <v>4053341</v>
      </c>
      <c r="AD9" s="865">
        <v>8689222</v>
      </c>
      <c r="AE9" s="865">
        <v>4308074</v>
      </c>
      <c r="AF9" s="865">
        <v>8264248</v>
      </c>
      <c r="AG9" s="865">
        <v>4097998</v>
      </c>
      <c r="AJ9" s="813" t="s">
        <v>13</v>
      </c>
      <c r="AK9" s="1854" t="s">
        <v>11</v>
      </c>
      <c r="AL9" s="1854" t="s">
        <v>11</v>
      </c>
      <c r="AM9" s="1854" t="s">
        <v>11</v>
      </c>
      <c r="AN9" s="1854" t="s">
        <v>11</v>
      </c>
      <c r="AO9" s="1854">
        <v>13.406634918316414</v>
      </c>
      <c r="AP9" s="1854">
        <v>13.064877397044954</v>
      </c>
      <c r="AQ9" s="1854">
        <v>61</v>
      </c>
      <c r="AR9" s="1854">
        <v>61</v>
      </c>
      <c r="AS9" s="1854">
        <v>17</v>
      </c>
      <c r="AT9" s="1854">
        <v>16</v>
      </c>
      <c r="AU9" s="1854">
        <v>65</v>
      </c>
      <c r="AV9" s="1854">
        <v>66</v>
      </c>
      <c r="AW9" s="1853">
        <v>17.957879313015596</v>
      </c>
      <c r="AX9" s="1853">
        <v>17.825738369396625</v>
      </c>
      <c r="AY9" s="1853">
        <v>67.503794658630767</v>
      </c>
      <c r="AZ9" s="1853">
        <v>67.809549931454342</v>
      </c>
      <c r="BA9" s="143"/>
      <c r="BB9" s="811" t="s">
        <v>13</v>
      </c>
      <c r="BC9" s="862" t="s">
        <v>11</v>
      </c>
      <c r="BD9" s="862">
        <v>13.406634918316414</v>
      </c>
      <c r="BE9" s="812">
        <v>17.957879313015596</v>
      </c>
      <c r="BF9" s="120"/>
      <c r="BG9" s="811" t="s">
        <v>34</v>
      </c>
      <c r="BH9" s="862">
        <v>26.882669231201401</v>
      </c>
      <c r="BI9" s="862">
        <v>28.91691583106482</v>
      </c>
      <c r="BJ9" s="812">
        <v>31.653301789985484</v>
      </c>
      <c r="BK9" s="1261"/>
      <c r="BL9" s="811" t="s">
        <v>13</v>
      </c>
      <c r="BM9" s="863" t="s">
        <v>11</v>
      </c>
      <c r="BN9" s="862">
        <v>61</v>
      </c>
      <c r="BO9" s="812">
        <v>67.503794658630767</v>
      </c>
      <c r="BP9" s="151"/>
      <c r="BQ9" s="811" t="s">
        <v>34</v>
      </c>
      <c r="BR9" s="863">
        <v>86.619440419480199</v>
      </c>
      <c r="BS9" s="862">
        <v>90.934781810841557</v>
      </c>
      <c r="BT9" s="1850">
        <v>89.803417357469129</v>
      </c>
      <c r="BU9" s="120"/>
      <c r="BV9" s="811" t="s">
        <v>34</v>
      </c>
      <c r="BW9" s="1066">
        <f t="shared" si="0"/>
        <v>3.1839769379889304</v>
      </c>
      <c r="BX9"/>
      <c r="BY9"/>
      <c r="BZ9"/>
    </row>
    <row r="10" spans="1:78" ht="17.25" customHeight="1">
      <c r="A10" s="811" t="s">
        <v>29</v>
      </c>
      <c r="B10" s="866" t="s">
        <v>11</v>
      </c>
      <c r="C10" s="866" t="s">
        <v>11</v>
      </c>
      <c r="D10" s="866" t="s">
        <v>11</v>
      </c>
      <c r="E10" s="866" t="s">
        <v>11</v>
      </c>
      <c r="F10" s="866">
        <v>138324</v>
      </c>
      <c r="G10" s="866">
        <v>66882</v>
      </c>
      <c r="H10" s="866">
        <v>555046</v>
      </c>
      <c r="I10" s="866">
        <v>268910</v>
      </c>
      <c r="J10" s="866">
        <v>144936</v>
      </c>
      <c r="K10" s="866">
        <v>69727</v>
      </c>
      <c r="L10" s="866">
        <v>586616</v>
      </c>
      <c r="M10" s="866">
        <v>283764</v>
      </c>
      <c r="N10" s="866">
        <v>147596</v>
      </c>
      <c r="O10" s="866">
        <v>70850</v>
      </c>
      <c r="P10" s="866">
        <v>608860</v>
      </c>
      <c r="Q10" s="866">
        <v>295448</v>
      </c>
      <c r="R10" s="866" t="s">
        <v>11</v>
      </c>
      <c r="S10" s="866" t="s">
        <v>11</v>
      </c>
      <c r="T10" s="866" t="s">
        <v>11</v>
      </c>
      <c r="U10" s="866" t="s">
        <v>11</v>
      </c>
      <c r="V10" s="866">
        <v>744368</v>
      </c>
      <c r="W10" s="866">
        <v>364832</v>
      </c>
      <c r="X10" s="866">
        <v>731028</v>
      </c>
      <c r="Y10" s="866">
        <v>358143</v>
      </c>
      <c r="Z10" s="866">
        <v>737848</v>
      </c>
      <c r="AA10" s="866">
        <v>361727</v>
      </c>
      <c r="AB10" s="866">
        <v>746482</v>
      </c>
      <c r="AC10" s="866">
        <v>365989</v>
      </c>
      <c r="AD10" s="866">
        <v>736149</v>
      </c>
      <c r="AE10" s="866">
        <v>361204</v>
      </c>
      <c r="AF10" s="866">
        <v>752547</v>
      </c>
      <c r="AG10" s="866">
        <v>368996</v>
      </c>
      <c r="AJ10" s="813" t="s">
        <v>76</v>
      </c>
      <c r="AK10" s="1854" t="s">
        <v>11</v>
      </c>
      <c r="AL10" s="1854" t="s">
        <v>11</v>
      </c>
      <c r="AM10" s="1854" t="s">
        <v>11</v>
      </c>
      <c r="AN10" s="1854" t="s">
        <v>11</v>
      </c>
      <c r="AO10" s="1854">
        <v>18.582744019087301</v>
      </c>
      <c r="AP10" s="1854">
        <v>18.332273484782</v>
      </c>
      <c r="AQ10" s="1854">
        <v>75.926777086513795</v>
      </c>
      <c r="AR10" s="1854">
        <v>75.084533273022203</v>
      </c>
      <c r="AS10" s="1854">
        <v>19.643070117422599</v>
      </c>
      <c r="AT10" s="1854">
        <v>19.276139187840599</v>
      </c>
      <c r="AU10" s="1854">
        <v>78.584078383671695</v>
      </c>
      <c r="AV10" s="1854">
        <v>77.533477782119107</v>
      </c>
      <c r="AW10" s="1853">
        <v>20.049745364049944</v>
      </c>
      <c r="AX10" s="1853">
        <v>19.614954430183499</v>
      </c>
      <c r="AY10" s="1853">
        <v>80.906574605971457</v>
      </c>
      <c r="AZ10" s="1853">
        <v>80.068076618716731</v>
      </c>
      <c r="BA10" s="143"/>
      <c r="BB10" s="811" t="s">
        <v>29</v>
      </c>
      <c r="BC10" s="862" t="s">
        <v>11</v>
      </c>
      <c r="BD10" s="862">
        <v>18.582744019087301</v>
      </c>
      <c r="BE10" s="812">
        <v>20.049745364049944</v>
      </c>
      <c r="BF10" s="120"/>
      <c r="BG10" s="811" t="s">
        <v>35</v>
      </c>
      <c r="BH10" s="862" t="s">
        <v>11</v>
      </c>
      <c r="BI10" s="862">
        <v>27.081849698316677</v>
      </c>
      <c r="BJ10" s="812">
        <v>28.570337267484053</v>
      </c>
      <c r="BK10" s="1261"/>
      <c r="BL10" s="811" t="s">
        <v>29</v>
      </c>
      <c r="BM10" s="863">
        <v>65.312309104070735</v>
      </c>
      <c r="BN10" s="862">
        <v>75.926777086513795</v>
      </c>
      <c r="BO10" s="812">
        <v>80.906574605971457</v>
      </c>
      <c r="BP10" s="151"/>
      <c r="BQ10" s="811" t="s">
        <v>35</v>
      </c>
      <c r="BR10" s="863"/>
      <c r="BS10" s="862">
        <v>83.889414912003843</v>
      </c>
      <c r="BT10" s="1850">
        <v>85.428630242974464</v>
      </c>
      <c r="BU10" s="120"/>
      <c r="BV10" s="811" t="s">
        <v>35</v>
      </c>
      <c r="BW10" s="1066"/>
      <c r="BX10"/>
      <c r="BY10"/>
      <c r="BZ10"/>
    </row>
    <row r="11" spans="1:78" ht="15" customHeight="1">
      <c r="A11" s="811" t="s">
        <v>30</v>
      </c>
      <c r="B11" s="1499" t="s">
        <v>11</v>
      </c>
      <c r="C11" s="1499" t="s">
        <v>11</v>
      </c>
      <c r="D11" s="1499">
        <v>1309386</v>
      </c>
      <c r="E11" s="1499">
        <v>640524</v>
      </c>
      <c r="F11" s="1499" t="s">
        <v>11</v>
      </c>
      <c r="G11" s="1499" t="s">
        <v>11</v>
      </c>
      <c r="H11" s="1499">
        <v>1711963</v>
      </c>
      <c r="I11" s="1499">
        <v>835877</v>
      </c>
      <c r="J11" s="1499" t="s">
        <v>11</v>
      </c>
      <c r="K11" s="1499" t="s">
        <v>11</v>
      </c>
      <c r="L11" s="1499" t="s">
        <v>11</v>
      </c>
      <c r="M11" s="1499" t="s">
        <v>11</v>
      </c>
      <c r="N11" s="1499" t="s">
        <v>11</v>
      </c>
      <c r="O11" s="1499" t="s">
        <v>11</v>
      </c>
      <c r="P11" s="1499" t="s">
        <v>11</v>
      </c>
      <c r="Q11" s="1499" t="s">
        <v>11</v>
      </c>
      <c r="R11" s="1499">
        <v>2569854</v>
      </c>
      <c r="S11" s="1499">
        <v>1255155</v>
      </c>
      <c r="T11" s="1499">
        <v>2563153</v>
      </c>
      <c r="U11" s="1499">
        <v>1252985</v>
      </c>
      <c r="V11" s="1499">
        <v>2583126</v>
      </c>
      <c r="W11" s="1499">
        <v>1261640</v>
      </c>
      <c r="X11" s="1499">
        <v>2558329</v>
      </c>
      <c r="Y11" s="1499">
        <v>1249948</v>
      </c>
      <c r="Z11" s="1499">
        <v>2589513</v>
      </c>
      <c r="AA11" s="1499">
        <v>1264574</v>
      </c>
      <c r="AB11" s="1499">
        <v>2561284</v>
      </c>
      <c r="AC11" s="1499">
        <v>1251284</v>
      </c>
      <c r="AD11" s="1499">
        <v>2596818</v>
      </c>
      <c r="AE11" s="1499">
        <v>1268051</v>
      </c>
      <c r="AF11" s="1499">
        <v>2565670</v>
      </c>
      <c r="AG11" s="1499">
        <v>1253380</v>
      </c>
      <c r="AJ11" s="813" t="s">
        <v>204</v>
      </c>
      <c r="AK11" s="1854" t="s">
        <v>11</v>
      </c>
      <c r="AL11" s="1854" t="s">
        <v>11</v>
      </c>
      <c r="AM11" s="1854">
        <v>51.08497229779104</v>
      </c>
      <c r="AN11" s="1854">
        <v>51.119845808209995</v>
      </c>
      <c r="AO11" s="1854" t="s">
        <v>11</v>
      </c>
      <c r="AP11" s="1854" t="s">
        <v>11</v>
      </c>
      <c r="AQ11" s="1854">
        <v>66.917233866324466</v>
      </c>
      <c r="AR11" s="1854">
        <v>66.872941914383645</v>
      </c>
      <c r="AS11" s="1854" t="s">
        <v>11</v>
      </c>
      <c r="AT11" s="1854" t="s">
        <v>11</v>
      </c>
      <c r="AU11" s="1854" t="s">
        <v>11</v>
      </c>
      <c r="AV11" s="1854" t="s">
        <v>11</v>
      </c>
      <c r="AW11" s="1853" t="s">
        <v>11</v>
      </c>
      <c r="AX11" s="1853" t="s">
        <v>11</v>
      </c>
      <c r="AY11" s="1853" t="s">
        <v>11</v>
      </c>
      <c r="AZ11" s="1853" t="s">
        <v>11</v>
      </c>
      <c r="BA11" s="143"/>
      <c r="BB11" s="811" t="s">
        <v>30</v>
      </c>
      <c r="BC11" s="862" t="s">
        <v>11</v>
      </c>
      <c r="BD11" s="862" t="s">
        <v>11</v>
      </c>
      <c r="BE11" s="812" t="s">
        <v>11</v>
      </c>
      <c r="BF11" s="120"/>
      <c r="BG11" s="811" t="s">
        <v>29</v>
      </c>
      <c r="BH11" s="862" t="s">
        <v>11</v>
      </c>
      <c r="BI11" s="862">
        <v>18.323777831943282</v>
      </c>
      <c r="BJ11" s="812">
        <v>20.049745364049944</v>
      </c>
      <c r="BK11" s="1261"/>
      <c r="BL11" s="811" t="s">
        <v>30</v>
      </c>
      <c r="BM11" s="863">
        <v>51.08497229779104</v>
      </c>
      <c r="BN11" s="862">
        <v>66.917233866324466</v>
      </c>
      <c r="BO11" s="812" t="s">
        <v>11</v>
      </c>
      <c r="BP11" s="151"/>
      <c r="BQ11" s="811" t="s">
        <v>29</v>
      </c>
      <c r="BR11" s="863">
        <v>65.312309104070735</v>
      </c>
      <c r="BS11" s="862">
        <v>75.926777086513795</v>
      </c>
      <c r="BT11" s="1850">
        <v>80.906574605971457</v>
      </c>
      <c r="BU11" s="120"/>
      <c r="BV11" s="811" t="s">
        <v>29</v>
      </c>
      <c r="BW11" s="1066">
        <f>BT11-BR11</f>
        <v>15.594265501900722</v>
      </c>
      <c r="BX11"/>
      <c r="BY11"/>
      <c r="BZ11"/>
    </row>
    <row r="12" spans="1:78" ht="15">
      <c r="A12" s="811" t="s">
        <v>14</v>
      </c>
      <c r="B12" s="866">
        <v>1838</v>
      </c>
      <c r="C12" s="866">
        <v>919</v>
      </c>
      <c r="D12" s="866">
        <v>110336</v>
      </c>
      <c r="E12" s="866">
        <v>54318</v>
      </c>
      <c r="F12" s="865">
        <v>1989</v>
      </c>
      <c r="G12" s="865">
        <v>971</v>
      </c>
      <c r="H12" s="865">
        <v>111878</v>
      </c>
      <c r="I12" s="865">
        <v>54808</v>
      </c>
      <c r="J12" s="865">
        <v>1804</v>
      </c>
      <c r="K12" s="865">
        <v>869</v>
      </c>
      <c r="L12" s="865">
        <v>114750</v>
      </c>
      <c r="M12" s="865">
        <v>55984</v>
      </c>
      <c r="N12" s="865">
        <v>2477</v>
      </c>
      <c r="O12" s="865">
        <v>1172</v>
      </c>
      <c r="P12" s="865">
        <v>111650</v>
      </c>
      <c r="Q12" s="865">
        <v>54384</v>
      </c>
      <c r="R12" s="866">
        <v>73594</v>
      </c>
      <c r="S12" s="866">
        <v>35670</v>
      </c>
      <c r="T12" s="865">
        <v>215202</v>
      </c>
      <c r="U12" s="865">
        <v>105048</v>
      </c>
      <c r="V12" s="865">
        <v>73665.095229160157</v>
      </c>
      <c r="W12" s="865">
        <v>36035.741060066321</v>
      </c>
      <c r="X12" s="865">
        <v>221757.68658959764</v>
      </c>
      <c r="Y12" s="865">
        <v>107896.36490841401</v>
      </c>
      <c r="Z12" s="865">
        <v>70040.210860528692</v>
      </c>
      <c r="AA12" s="865">
        <v>34098.047946156425</v>
      </c>
      <c r="AB12" s="865">
        <v>224011.45569606157</v>
      </c>
      <c r="AC12" s="865">
        <v>109050.1065739599</v>
      </c>
      <c r="AD12" s="865">
        <v>74584</v>
      </c>
      <c r="AE12" s="865">
        <v>36414</v>
      </c>
      <c r="AF12" s="865">
        <v>218331</v>
      </c>
      <c r="AG12" s="865">
        <v>106491</v>
      </c>
      <c r="AJ12" s="813" t="s">
        <v>14</v>
      </c>
      <c r="AK12" s="1854">
        <v>2.4974862081147919</v>
      </c>
      <c r="AL12" s="1854">
        <v>2.576394729464536</v>
      </c>
      <c r="AM12" s="1854">
        <v>51.270898969340436</v>
      </c>
      <c r="AN12" s="1854">
        <v>51.707790724240347</v>
      </c>
      <c r="AO12" s="1854">
        <v>2.7000575969019569</v>
      </c>
      <c r="AP12" s="1854">
        <v>2.6945470564390082</v>
      </c>
      <c r="AQ12" s="1854">
        <v>50.45056237759654</v>
      </c>
      <c r="AR12" s="1854">
        <v>50.796892042213692</v>
      </c>
      <c r="AS12" s="1854">
        <v>2.5756632908948709</v>
      </c>
      <c r="AT12" s="1854">
        <v>2.5485329874960034</v>
      </c>
      <c r="AU12" s="1854">
        <v>51.225058845067565</v>
      </c>
      <c r="AV12" s="1854">
        <v>51.337868213847699</v>
      </c>
      <c r="AW12" s="1853">
        <v>3.3210876327362437</v>
      </c>
      <c r="AX12" s="1853">
        <v>3.21854231888834</v>
      </c>
      <c r="AY12" s="1853">
        <v>51.137951092607089</v>
      </c>
      <c r="AZ12" s="1853">
        <v>51.069104431360401</v>
      </c>
      <c r="BA12" s="143"/>
      <c r="BB12" s="811" t="s">
        <v>14</v>
      </c>
      <c r="BC12" s="862">
        <v>2.4974862081147919</v>
      </c>
      <c r="BD12" s="862">
        <v>2.7000575969019569</v>
      </c>
      <c r="BE12" s="812">
        <v>3.3210876327362437</v>
      </c>
      <c r="BF12" s="120"/>
      <c r="BG12" s="811" t="s">
        <v>13</v>
      </c>
      <c r="BH12" s="862" t="s">
        <v>11</v>
      </c>
      <c r="BI12" s="862">
        <v>13.406634918316414</v>
      </c>
      <c r="BJ12" s="812">
        <v>17.957879313015596</v>
      </c>
      <c r="BK12" s="1261"/>
      <c r="BL12" s="811" t="s">
        <v>14</v>
      </c>
      <c r="BM12" s="863">
        <v>51.270898969340436</v>
      </c>
      <c r="BN12" s="862">
        <v>50.45056237759654</v>
      </c>
      <c r="BO12" s="812">
        <v>51</v>
      </c>
      <c r="BP12" s="151"/>
      <c r="BQ12" s="811" t="s">
        <v>20</v>
      </c>
      <c r="BR12" s="863">
        <v>77.233943516240259</v>
      </c>
      <c r="BS12" s="862">
        <v>78.030073843447965</v>
      </c>
      <c r="BT12" s="1850">
        <v>79.930467975326806</v>
      </c>
      <c r="BU12" s="120"/>
      <c r="BV12" s="811" t="s">
        <v>20</v>
      </c>
      <c r="BW12" s="1066">
        <f>BT12-BR12</f>
        <v>2.6965244590865467</v>
      </c>
      <c r="BX12" s="153"/>
      <c r="BY12"/>
      <c r="BZ12"/>
    </row>
    <row r="13" spans="1:78" ht="15">
      <c r="A13" s="811" t="s">
        <v>15</v>
      </c>
      <c r="B13" s="865">
        <v>323576</v>
      </c>
      <c r="C13" s="865">
        <v>172240</v>
      </c>
      <c r="D13" s="865">
        <v>351977</v>
      </c>
      <c r="E13" s="865">
        <v>170087</v>
      </c>
      <c r="F13" s="865">
        <v>338642</v>
      </c>
      <c r="G13" s="865">
        <v>170941</v>
      </c>
      <c r="H13" s="865">
        <v>337558</v>
      </c>
      <c r="I13" s="865">
        <v>163227</v>
      </c>
      <c r="J13" s="865">
        <v>341933</v>
      </c>
      <c r="K13" s="865">
        <v>194556</v>
      </c>
      <c r="L13" s="865">
        <v>335909</v>
      </c>
      <c r="M13" s="865">
        <v>160318</v>
      </c>
      <c r="N13" s="864" t="s">
        <v>10</v>
      </c>
      <c r="O13" s="864" t="s">
        <v>10</v>
      </c>
      <c r="P13" s="864" t="s">
        <v>10</v>
      </c>
      <c r="Q13" s="864" t="s">
        <v>10</v>
      </c>
      <c r="R13" s="865">
        <v>377628</v>
      </c>
      <c r="S13" s="865">
        <v>182909</v>
      </c>
      <c r="T13" s="865">
        <v>352852</v>
      </c>
      <c r="U13" s="865">
        <v>170729</v>
      </c>
      <c r="V13" s="865">
        <v>387988</v>
      </c>
      <c r="W13" s="865">
        <v>188206</v>
      </c>
      <c r="X13" s="865">
        <v>340828</v>
      </c>
      <c r="Y13" s="865">
        <v>164826</v>
      </c>
      <c r="Z13" s="865">
        <v>346425</v>
      </c>
      <c r="AA13" s="865">
        <v>171183</v>
      </c>
      <c r="AB13" s="865">
        <v>349467</v>
      </c>
      <c r="AC13" s="865">
        <v>168978</v>
      </c>
      <c r="AD13" s="864" t="s">
        <v>10</v>
      </c>
      <c r="AE13" s="864" t="s">
        <v>10</v>
      </c>
      <c r="AF13" s="864" t="s">
        <v>10</v>
      </c>
      <c r="AG13" s="864" t="s">
        <v>10</v>
      </c>
      <c r="AJ13" s="813" t="s">
        <v>15</v>
      </c>
      <c r="AK13" s="1854">
        <v>85.686442742593243</v>
      </c>
      <c r="AL13" s="1854">
        <v>94.167044814634593</v>
      </c>
      <c r="AM13" s="1854">
        <v>99.752020677224451</v>
      </c>
      <c r="AN13" s="1854">
        <v>99.623965465738095</v>
      </c>
      <c r="AO13" s="1854">
        <v>87.281565409239462</v>
      </c>
      <c r="AP13" s="1854">
        <v>90.826541130463426</v>
      </c>
      <c r="AQ13" s="1854">
        <v>99.04057178400835</v>
      </c>
      <c r="AR13" s="1854">
        <v>99.029886061665024</v>
      </c>
      <c r="AS13" s="1853" t="s">
        <v>10</v>
      </c>
      <c r="AT13" s="1853" t="s">
        <v>10</v>
      </c>
      <c r="AU13" s="1853" t="s">
        <v>10</v>
      </c>
      <c r="AV13" s="1853" t="s">
        <v>10</v>
      </c>
      <c r="AW13" s="1853"/>
      <c r="AX13" s="1853" t="s">
        <v>10</v>
      </c>
      <c r="AY13" s="1853" t="s">
        <v>10</v>
      </c>
      <c r="AZ13" s="1853" t="s">
        <v>10</v>
      </c>
      <c r="BA13" s="143"/>
      <c r="BB13" s="811" t="s">
        <v>15</v>
      </c>
      <c r="BC13" s="862">
        <v>85.686442742593243</v>
      </c>
      <c r="BD13" s="862">
        <v>87.281565409239462</v>
      </c>
      <c r="BE13" s="862">
        <v>87.281565409239462</v>
      </c>
      <c r="BF13" s="120"/>
      <c r="BG13" s="811" t="s">
        <v>88</v>
      </c>
      <c r="BH13" s="862">
        <v>3.8701549776520019</v>
      </c>
      <c r="BI13" s="812" t="s">
        <v>10</v>
      </c>
      <c r="BJ13" s="812">
        <v>4.2537440819492494</v>
      </c>
      <c r="BK13" s="1261"/>
      <c r="BL13" s="811" t="s">
        <v>15</v>
      </c>
      <c r="BM13" s="863">
        <v>99.752020677224451</v>
      </c>
      <c r="BN13" s="862">
        <v>99.04057178400835</v>
      </c>
      <c r="BO13" s="812" t="s">
        <v>10</v>
      </c>
      <c r="BP13" s="151"/>
      <c r="BQ13" s="811" t="s">
        <v>88</v>
      </c>
      <c r="BR13" s="863">
        <v>74.33533091070376</v>
      </c>
      <c r="BS13" s="812">
        <v>72.170108863415606</v>
      </c>
      <c r="BT13" s="1850">
        <v>72.232904208006403</v>
      </c>
      <c r="BU13" s="120"/>
      <c r="BV13" s="811" t="s">
        <v>88</v>
      </c>
      <c r="BW13" s="1066">
        <f>BT13-BR13</f>
        <v>-2.1024267026973575</v>
      </c>
      <c r="BX13"/>
      <c r="BY13"/>
      <c r="BZ13"/>
    </row>
    <row r="14" spans="1:78" ht="15">
      <c r="A14" s="811" t="s">
        <v>17</v>
      </c>
      <c r="B14" s="864" t="s">
        <v>10</v>
      </c>
      <c r="C14" s="864" t="s">
        <v>10</v>
      </c>
      <c r="D14" s="864" t="s">
        <v>10</v>
      </c>
      <c r="E14" s="864" t="s">
        <v>10</v>
      </c>
      <c r="F14" s="864" t="s">
        <v>10</v>
      </c>
      <c r="G14" s="864" t="s">
        <v>10</v>
      </c>
      <c r="H14" s="864" t="s">
        <v>10</v>
      </c>
      <c r="I14" s="864" t="s">
        <v>10</v>
      </c>
      <c r="J14" s="864" t="s">
        <v>10</v>
      </c>
      <c r="K14" s="864" t="s">
        <v>10</v>
      </c>
      <c r="L14" s="864" t="s">
        <v>10</v>
      </c>
      <c r="M14" s="864" t="s">
        <v>10</v>
      </c>
      <c r="N14" s="864" t="s">
        <v>10</v>
      </c>
      <c r="O14" s="864" t="s">
        <v>10</v>
      </c>
      <c r="P14" s="864" t="s">
        <v>10</v>
      </c>
      <c r="Q14" s="864" t="s">
        <v>10</v>
      </c>
      <c r="R14" s="864" t="s">
        <v>10</v>
      </c>
      <c r="S14" s="864" t="s">
        <v>10</v>
      </c>
      <c r="T14" s="864" t="s">
        <v>10</v>
      </c>
      <c r="U14" s="864" t="s">
        <v>10</v>
      </c>
      <c r="V14" s="864" t="s">
        <v>10</v>
      </c>
      <c r="W14" s="864" t="s">
        <v>10</v>
      </c>
      <c r="X14" s="864" t="s">
        <v>10</v>
      </c>
      <c r="Y14" s="864" t="s">
        <v>10</v>
      </c>
      <c r="Z14" s="864" t="s">
        <v>10</v>
      </c>
      <c r="AA14" s="864" t="s">
        <v>10</v>
      </c>
      <c r="AB14" s="864" t="s">
        <v>10</v>
      </c>
      <c r="AC14" s="864" t="s">
        <v>10</v>
      </c>
      <c r="AD14" s="864" t="s">
        <v>10</v>
      </c>
      <c r="AE14" s="864" t="s">
        <v>10</v>
      </c>
      <c r="AF14" s="864" t="s">
        <v>10</v>
      </c>
      <c r="AG14" s="864" t="s">
        <v>10</v>
      </c>
      <c r="AJ14" s="813" t="s">
        <v>17</v>
      </c>
      <c r="AK14" s="1853" t="s">
        <v>10</v>
      </c>
      <c r="AL14" s="1853" t="s">
        <v>10</v>
      </c>
      <c r="AM14" s="1854" t="s">
        <v>10</v>
      </c>
      <c r="AN14" s="1853" t="s">
        <v>10</v>
      </c>
      <c r="AO14" s="1853" t="s">
        <v>10</v>
      </c>
      <c r="AP14" s="1853" t="s">
        <v>10</v>
      </c>
      <c r="AQ14" s="1854" t="s">
        <v>10</v>
      </c>
      <c r="AR14" s="1853" t="s">
        <v>10</v>
      </c>
      <c r="AS14" s="1853" t="s">
        <v>10</v>
      </c>
      <c r="AT14" s="1853" t="s">
        <v>10</v>
      </c>
      <c r="AU14" s="1853" t="s">
        <v>10</v>
      </c>
      <c r="AV14" s="1853" t="s">
        <v>10</v>
      </c>
      <c r="AW14" s="1853" t="s">
        <v>10</v>
      </c>
      <c r="AX14" s="1853" t="s">
        <v>10</v>
      </c>
      <c r="AY14" s="1853" t="s">
        <v>10</v>
      </c>
      <c r="AZ14" s="1853" t="s">
        <v>10</v>
      </c>
      <c r="BA14" s="143"/>
      <c r="BB14" s="811" t="s">
        <v>17</v>
      </c>
      <c r="BC14" s="867" t="s">
        <v>10</v>
      </c>
      <c r="BD14" s="867" t="s">
        <v>10</v>
      </c>
      <c r="BE14" s="867" t="s">
        <v>10</v>
      </c>
      <c r="BF14" s="120"/>
      <c r="BG14" s="811" t="s">
        <v>20</v>
      </c>
      <c r="BH14" s="862">
        <v>3.5</v>
      </c>
      <c r="BI14" s="862">
        <v>3.6</v>
      </c>
      <c r="BJ14" s="812">
        <v>3.5851420389834368</v>
      </c>
      <c r="BK14" s="1261"/>
      <c r="BL14" s="811" t="s">
        <v>17</v>
      </c>
      <c r="BM14" s="863" t="s">
        <v>10</v>
      </c>
      <c r="BN14" s="862" t="s">
        <v>10</v>
      </c>
      <c r="BO14" s="867" t="s">
        <v>10</v>
      </c>
      <c r="BP14" s="151"/>
      <c r="BQ14" s="811" t="s">
        <v>13</v>
      </c>
      <c r="BR14" s="863"/>
      <c r="BS14" s="862">
        <v>61</v>
      </c>
      <c r="BT14" s="1850">
        <v>67.503794658630767</v>
      </c>
      <c r="BU14" s="120"/>
      <c r="BV14" s="811" t="s">
        <v>13</v>
      </c>
      <c r="BW14" s="1066">
        <v>7</v>
      </c>
      <c r="BX14"/>
      <c r="BY14"/>
      <c r="BZ14"/>
    </row>
    <row r="15" spans="1:78" ht="15">
      <c r="A15" s="811" t="s">
        <v>31</v>
      </c>
      <c r="B15" s="865">
        <v>2775</v>
      </c>
      <c r="C15" s="865">
        <v>1276</v>
      </c>
      <c r="D15" s="865">
        <v>193525</v>
      </c>
      <c r="E15" s="865">
        <v>96196</v>
      </c>
      <c r="F15" s="865">
        <v>3383</v>
      </c>
      <c r="G15" s="865">
        <v>1662</v>
      </c>
      <c r="H15" s="865">
        <v>189597</v>
      </c>
      <c r="I15" s="865">
        <v>94064</v>
      </c>
      <c r="J15" s="865">
        <v>5436</v>
      </c>
      <c r="K15" s="865">
        <v>2686</v>
      </c>
      <c r="L15" s="865">
        <v>196176</v>
      </c>
      <c r="M15" s="865">
        <v>97434</v>
      </c>
      <c r="N15" s="865">
        <v>9613</v>
      </c>
      <c r="O15" s="865">
        <v>4744</v>
      </c>
      <c r="P15" s="865">
        <v>195797</v>
      </c>
      <c r="Q15" s="865">
        <v>97225</v>
      </c>
      <c r="R15" s="865">
        <v>486543</v>
      </c>
      <c r="S15" s="865">
        <v>237969</v>
      </c>
      <c r="T15" s="865">
        <v>353505</v>
      </c>
      <c r="U15" s="865">
        <v>172805</v>
      </c>
      <c r="V15" s="865">
        <v>488364</v>
      </c>
      <c r="W15" s="865">
        <v>238847</v>
      </c>
      <c r="X15" s="865">
        <v>349921</v>
      </c>
      <c r="Y15" s="865">
        <v>171066</v>
      </c>
      <c r="Z15" s="865">
        <v>490407</v>
      </c>
      <c r="AA15" s="865">
        <v>239832</v>
      </c>
      <c r="AB15" s="865">
        <v>352919</v>
      </c>
      <c r="AC15" s="865">
        <v>172574</v>
      </c>
      <c r="AD15" s="865">
        <v>448926</v>
      </c>
      <c r="AE15" s="865">
        <v>219399</v>
      </c>
      <c r="AF15" s="865">
        <v>340603</v>
      </c>
      <c r="AG15" s="865">
        <v>166508</v>
      </c>
      <c r="AJ15" s="813" t="s">
        <v>31</v>
      </c>
      <c r="AK15" s="1854">
        <v>0.57035041096059336</v>
      </c>
      <c r="AL15" s="1854">
        <v>0.53620429551748339</v>
      </c>
      <c r="AM15" s="1854">
        <v>54.744628788843158</v>
      </c>
      <c r="AN15" s="1854">
        <v>55.667370735800468</v>
      </c>
      <c r="AO15" s="1854">
        <v>0.69272100318614804</v>
      </c>
      <c r="AP15" s="1854">
        <v>0.695842945483929</v>
      </c>
      <c r="AQ15" s="1854">
        <v>54.182801260856024</v>
      </c>
      <c r="AR15" s="1854">
        <v>54.986964095729135</v>
      </c>
      <c r="AS15" s="1854">
        <v>1.1084670487982431</v>
      </c>
      <c r="AT15" s="1854">
        <v>1.119950632109143</v>
      </c>
      <c r="AU15" s="1854">
        <v>55.58669269719114</v>
      </c>
      <c r="AV15" s="1854">
        <v>56.459258057413052</v>
      </c>
      <c r="AW15" s="1853">
        <v>2.1413328700053</v>
      </c>
      <c r="AX15" s="1853">
        <v>2.1622705664109683</v>
      </c>
      <c r="AY15" s="1853">
        <v>57.485400891947513</v>
      </c>
      <c r="AZ15" s="1853">
        <v>58.390587839623322</v>
      </c>
      <c r="BA15" s="143"/>
      <c r="BB15" s="811" t="s">
        <v>31</v>
      </c>
      <c r="BC15" s="862">
        <v>0.57035041096059336</v>
      </c>
      <c r="BD15" s="862">
        <v>0.69272100318614804</v>
      </c>
      <c r="BE15" s="812">
        <v>2.1413328700053</v>
      </c>
      <c r="BF15" s="120"/>
      <c r="BG15" s="811" t="s">
        <v>14</v>
      </c>
      <c r="BH15" s="862">
        <v>2.4974862081147919</v>
      </c>
      <c r="BI15" s="862">
        <v>2.7000575969019569</v>
      </c>
      <c r="BJ15" s="812">
        <v>3.3210876327362437</v>
      </c>
      <c r="BK15" s="1261"/>
      <c r="BL15" s="811" t="s">
        <v>31</v>
      </c>
      <c r="BM15" s="863">
        <v>54.744628788843158</v>
      </c>
      <c r="BN15" s="862">
        <v>54.182801260856024</v>
      </c>
      <c r="BO15" s="812">
        <v>57.485400891947513</v>
      </c>
      <c r="BP15" s="151"/>
      <c r="BQ15" s="811" t="s">
        <v>30</v>
      </c>
      <c r="BR15" s="863">
        <v>51.08497229779104</v>
      </c>
      <c r="BS15" s="862">
        <v>66.917233866324466</v>
      </c>
      <c r="BT15" s="1849">
        <v>66.917233866324466</v>
      </c>
      <c r="BU15" s="120"/>
      <c r="BV15" s="811" t="s">
        <v>30</v>
      </c>
      <c r="BW15" s="1066">
        <f t="shared" ref="BW15:BW23" si="1">BT15-BR15</f>
        <v>15.832261568533426</v>
      </c>
      <c r="BX15"/>
      <c r="BY15"/>
      <c r="BZ15"/>
    </row>
    <row r="16" spans="1:78" ht="15">
      <c r="A16" s="811" t="s">
        <v>32</v>
      </c>
      <c r="B16" s="865">
        <v>398484</v>
      </c>
      <c r="C16" s="865">
        <v>191065</v>
      </c>
      <c r="D16" s="865">
        <v>1423497</v>
      </c>
      <c r="E16" s="865">
        <v>694885</v>
      </c>
      <c r="F16" s="865">
        <v>446263</v>
      </c>
      <c r="G16" s="865">
        <v>213747</v>
      </c>
      <c r="H16" s="865">
        <v>1473616</v>
      </c>
      <c r="I16" s="865">
        <v>714942</v>
      </c>
      <c r="J16" s="865">
        <v>449007</v>
      </c>
      <c r="K16" s="865">
        <v>215683</v>
      </c>
      <c r="L16" s="865">
        <v>1465993</v>
      </c>
      <c r="M16" s="865">
        <v>710095</v>
      </c>
      <c r="N16" s="865">
        <v>443443</v>
      </c>
      <c r="O16" s="865">
        <v>213156</v>
      </c>
      <c r="P16" s="865">
        <v>1443443</v>
      </c>
      <c r="Q16" s="865">
        <v>698487</v>
      </c>
      <c r="R16" s="865">
        <v>1514562</v>
      </c>
      <c r="S16" s="865">
        <v>732729</v>
      </c>
      <c r="T16" s="865">
        <v>1462841</v>
      </c>
      <c r="U16" s="865">
        <v>709615</v>
      </c>
      <c r="V16" s="865">
        <v>1453310</v>
      </c>
      <c r="W16" s="865">
        <v>703351</v>
      </c>
      <c r="X16" s="865">
        <v>1521467</v>
      </c>
      <c r="Y16" s="865">
        <v>736420</v>
      </c>
      <c r="Z16" s="865">
        <v>1410326</v>
      </c>
      <c r="AA16" s="865">
        <v>683299</v>
      </c>
      <c r="AB16" s="865">
        <v>1513458</v>
      </c>
      <c r="AC16" s="865">
        <v>731700</v>
      </c>
      <c r="AD16" s="865">
        <v>1350549</v>
      </c>
      <c r="AE16" s="865">
        <v>654877</v>
      </c>
      <c r="AF16" s="865">
        <v>1487642</v>
      </c>
      <c r="AG16" s="865">
        <v>719307</v>
      </c>
      <c r="AJ16" s="813" t="s">
        <v>32</v>
      </c>
      <c r="AK16" s="1854">
        <v>26.30958653392862</v>
      </c>
      <c r="AL16" s="1854">
        <v>26.049129350687636</v>
      </c>
      <c r="AM16" s="1854">
        <v>97.134753537807597</v>
      </c>
      <c r="AN16" s="1854">
        <v>97.716702155394117</v>
      </c>
      <c r="AO16" s="1854">
        <v>30.7242776833573</v>
      </c>
      <c r="AP16" s="1854">
        <v>30.405871321715615</v>
      </c>
      <c r="AQ16" s="1854">
        <v>96.664403500043051</v>
      </c>
      <c r="AR16" s="1854">
        <v>96.860181010836214</v>
      </c>
      <c r="AS16" s="1855">
        <v>32</v>
      </c>
      <c r="AT16" s="1855">
        <v>32</v>
      </c>
      <c r="AU16" s="1859">
        <v>96.659041744138264</v>
      </c>
      <c r="AV16" s="1855">
        <v>97</v>
      </c>
      <c r="AW16" s="1853">
        <v>32.83427702364002</v>
      </c>
      <c r="AX16" s="1853">
        <v>32.549013020765734</v>
      </c>
      <c r="AY16" s="1853">
        <v>97.028922281032663</v>
      </c>
      <c r="AZ16" s="1853">
        <v>97.10554742272771</v>
      </c>
      <c r="BA16" s="143"/>
      <c r="BB16" s="811" t="s">
        <v>32</v>
      </c>
      <c r="BC16" s="862">
        <v>26.30958653392862</v>
      </c>
      <c r="BD16" s="862">
        <v>30.7242776833573</v>
      </c>
      <c r="BE16" s="812">
        <v>32.83427702364002</v>
      </c>
      <c r="BF16" s="120"/>
      <c r="BG16" s="811" t="s">
        <v>31</v>
      </c>
      <c r="BH16" s="862">
        <v>0.57035041096059336</v>
      </c>
      <c r="BI16" s="862">
        <v>0.69272100318614804</v>
      </c>
      <c r="BJ16" s="812">
        <v>2.1413328700053</v>
      </c>
      <c r="BK16" s="1261"/>
      <c r="BL16" s="811" t="s">
        <v>32</v>
      </c>
      <c r="BM16" s="863">
        <v>97.134753537807597</v>
      </c>
      <c r="BN16" s="862">
        <v>96.664403500043051</v>
      </c>
      <c r="BO16" s="812">
        <v>97.028922281032663</v>
      </c>
      <c r="BP16" s="151"/>
      <c r="BQ16" s="811" t="s">
        <v>21</v>
      </c>
      <c r="BR16" s="863">
        <v>56.288824727836314</v>
      </c>
      <c r="BS16" s="862">
        <v>61.878994482156322</v>
      </c>
      <c r="BT16" s="1850">
        <v>66.151190403814311</v>
      </c>
      <c r="BU16" s="120"/>
      <c r="BV16" s="811" t="s">
        <v>21</v>
      </c>
      <c r="BW16" s="1066">
        <f t="shared" si="1"/>
        <v>9.8623656759779976</v>
      </c>
      <c r="BX16"/>
      <c r="BY16"/>
      <c r="BZ16"/>
    </row>
    <row r="17" spans="1:78" ht="15">
      <c r="A17" s="811" t="s">
        <v>18</v>
      </c>
      <c r="B17" s="865">
        <v>14058</v>
      </c>
      <c r="C17" s="865">
        <v>7005</v>
      </c>
      <c r="D17" s="865">
        <v>558506</v>
      </c>
      <c r="E17" s="865">
        <v>277858</v>
      </c>
      <c r="F17" s="865">
        <v>16270</v>
      </c>
      <c r="G17" s="865">
        <v>8134</v>
      </c>
      <c r="H17" s="865">
        <v>516924</v>
      </c>
      <c r="I17" s="865">
        <v>256607</v>
      </c>
      <c r="J17" s="865">
        <v>15194</v>
      </c>
      <c r="K17" s="865">
        <v>7543</v>
      </c>
      <c r="L17" s="865">
        <v>522374</v>
      </c>
      <c r="M17" s="865">
        <v>258542</v>
      </c>
      <c r="N17" s="865">
        <v>10910</v>
      </c>
      <c r="O17" s="865">
        <v>5212</v>
      </c>
      <c r="P17" s="865">
        <v>532580</v>
      </c>
      <c r="Q17" s="865">
        <v>257559</v>
      </c>
      <c r="R17" s="865">
        <v>1317087</v>
      </c>
      <c r="S17" s="865">
        <v>645990</v>
      </c>
      <c r="T17" s="865">
        <v>1673347</v>
      </c>
      <c r="U17" s="865">
        <v>822470</v>
      </c>
      <c r="V17" s="865">
        <v>1342088</v>
      </c>
      <c r="W17" s="865">
        <v>658343</v>
      </c>
      <c r="X17" s="865">
        <v>1722001</v>
      </c>
      <c r="Y17" s="865">
        <v>846106</v>
      </c>
      <c r="Z17" s="865">
        <v>1354974</v>
      </c>
      <c r="AA17" s="865">
        <v>664697</v>
      </c>
      <c r="AB17" s="865">
        <v>1747307</v>
      </c>
      <c r="AC17" s="865">
        <v>858361</v>
      </c>
      <c r="AD17" s="865">
        <v>1375780</v>
      </c>
      <c r="AE17" s="865">
        <v>673024</v>
      </c>
      <c r="AF17" s="865">
        <v>1768703</v>
      </c>
      <c r="AG17" s="865">
        <v>866851</v>
      </c>
      <c r="AJ17" s="813" t="s">
        <v>410</v>
      </c>
      <c r="AK17" s="1854">
        <v>1.0673554594343426</v>
      </c>
      <c r="AL17" s="1854">
        <v>1.0843821111781917</v>
      </c>
      <c r="AM17" s="1854">
        <v>33.376579992075762</v>
      </c>
      <c r="AN17" s="1854">
        <v>33.783359879387696</v>
      </c>
      <c r="AO17" s="1854">
        <v>1.2122901031825037</v>
      </c>
      <c r="AP17" s="1854">
        <v>1.2355261618943316</v>
      </c>
      <c r="AQ17" s="1854">
        <v>30.018797898491346</v>
      </c>
      <c r="AR17" s="1854">
        <v>30.327996728542285</v>
      </c>
      <c r="AS17" s="1856">
        <v>1.1213499299617558</v>
      </c>
      <c r="AT17" s="1856">
        <v>1.1348027747981411</v>
      </c>
      <c r="AU17" s="1856">
        <v>29.895948450959104</v>
      </c>
      <c r="AV17" s="1856">
        <v>30.120427186230501</v>
      </c>
      <c r="AW17" s="1853">
        <v>0.79300469551817876</v>
      </c>
      <c r="AX17" s="1853">
        <v>0.77441517687333583</v>
      </c>
      <c r="AY17" s="1853">
        <v>30.111330166794538</v>
      </c>
      <c r="AZ17" s="1853">
        <v>29.712026634335082</v>
      </c>
      <c r="BA17" s="143"/>
      <c r="BB17" s="811" t="s">
        <v>18</v>
      </c>
      <c r="BC17" s="862">
        <v>1.0673554594343426</v>
      </c>
      <c r="BD17" s="862">
        <v>1.2122901031825037</v>
      </c>
      <c r="BE17" s="812">
        <v>0.79300469551817876</v>
      </c>
      <c r="BF17" s="120"/>
      <c r="BG17" s="811" t="s">
        <v>77</v>
      </c>
      <c r="BH17" s="862">
        <v>1.7039773168292873</v>
      </c>
      <c r="BI17" s="862">
        <v>1.5048666872088596</v>
      </c>
      <c r="BJ17" s="862">
        <v>1.1509210520391024</v>
      </c>
      <c r="BK17" s="1261"/>
      <c r="BL17" s="811" t="s">
        <v>18</v>
      </c>
      <c r="BM17" s="863">
        <v>33.376579992075762</v>
      </c>
      <c r="BN17" s="862">
        <v>30.018797898491346</v>
      </c>
      <c r="BO17" s="812">
        <v>30.111330166794538</v>
      </c>
      <c r="BP17" s="151"/>
      <c r="BQ17" s="811" t="s">
        <v>19</v>
      </c>
      <c r="BR17" s="863">
        <v>60.125564947712789</v>
      </c>
      <c r="BS17" s="862">
        <v>64.753347295983247</v>
      </c>
      <c r="BT17" s="1849">
        <v>64.753347295983247</v>
      </c>
      <c r="BU17" s="120"/>
      <c r="BV17" s="811" t="s">
        <v>19</v>
      </c>
      <c r="BW17" s="1066">
        <f t="shared" si="1"/>
        <v>4.6277823482704576</v>
      </c>
      <c r="BX17"/>
      <c r="BY17"/>
      <c r="BZ17"/>
    </row>
    <row r="18" spans="1:78" ht="15">
      <c r="A18" s="811" t="s">
        <v>19</v>
      </c>
      <c r="B18" s="865" t="s">
        <v>16</v>
      </c>
      <c r="C18" s="865" t="s">
        <v>16</v>
      </c>
      <c r="D18" s="865">
        <v>127180</v>
      </c>
      <c r="E18" s="865">
        <v>62800</v>
      </c>
      <c r="F18" s="865" t="s">
        <v>16</v>
      </c>
      <c r="G18" s="865" t="s">
        <v>16</v>
      </c>
      <c r="H18" s="865">
        <v>138510</v>
      </c>
      <c r="I18" s="865">
        <v>68387</v>
      </c>
      <c r="J18" s="865" t="s">
        <v>16</v>
      </c>
      <c r="K18" s="865" t="s">
        <v>16</v>
      </c>
      <c r="L18" s="865">
        <v>136306</v>
      </c>
      <c r="M18" s="865">
        <v>67135</v>
      </c>
      <c r="N18" s="865" t="s">
        <v>16</v>
      </c>
      <c r="O18" s="865" t="s">
        <v>16</v>
      </c>
      <c r="P18" s="865">
        <v>14789</v>
      </c>
      <c r="Q18" s="865">
        <v>7775</v>
      </c>
      <c r="R18" s="865" t="s">
        <v>16</v>
      </c>
      <c r="S18" s="865" t="s">
        <v>16</v>
      </c>
      <c r="T18" s="865">
        <v>211524</v>
      </c>
      <c r="U18" s="865">
        <v>103953</v>
      </c>
      <c r="V18" s="865" t="s">
        <v>16</v>
      </c>
      <c r="W18" s="865" t="s">
        <v>16</v>
      </c>
      <c r="X18" s="865">
        <v>213904</v>
      </c>
      <c r="Y18" s="865">
        <v>105127</v>
      </c>
      <c r="Z18" s="865" t="s">
        <v>16</v>
      </c>
      <c r="AA18" s="865" t="s">
        <v>16</v>
      </c>
      <c r="AB18" s="865">
        <v>214625</v>
      </c>
      <c r="AC18" s="865">
        <v>105492</v>
      </c>
      <c r="AD18" s="865">
        <v>574780.53341121366</v>
      </c>
      <c r="AE18" s="865">
        <v>281976.99999859231</v>
      </c>
      <c r="AF18" s="865">
        <v>193561.38241601369</v>
      </c>
      <c r="AG18" s="865">
        <v>95019.999999654785</v>
      </c>
      <c r="AJ18" s="813" t="s">
        <v>19</v>
      </c>
      <c r="AK18" s="1854" t="s">
        <v>16</v>
      </c>
      <c r="AL18" s="1854" t="s">
        <v>16</v>
      </c>
      <c r="AM18" s="1854">
        <v>60.125564947712789</v>
      </c>
      <c r="AN18" s="1854">
        <v>60.411916923994497</v>
      </c>
      <c r="AO18" s="1854" t="s">
        <v>16</v>
      </c>
      <c r="AP18" s="1854" t="s">
        <v>16</v>
      </c>
      <c r="AQ18" s="1854">
        <v>64.753347295983247</v>
      </c>
      <c r="AR18" s="1854">
        <v>65.051794496180804</v>
      </c>
      <c r="AS18" s="1854" t="s">
        <v>16</v>
      </c>
      <c r="AT18" s="1854" t="s">
        <v>16</v>
      </c>
      <c r="AU18" s="1854">
        <v>63.508910891089108</v>
      </c>
      <c r="AV18" s="1854">
        <v>63.639896864217192</v>
      </c>
      <c r="AW18" s="1853" t="s">
        <v>16</v>
      </c>
      <c r="AX18" s="1853" t="s">
        <v>16</v>
      </c>
      <c r="AY18" s="1853">
        <v>7.6404703331858821</v>
      </c>
      <c r="AZ18" s="1853">
        <v>8.182487897314509</v>
      </c>
      <c r="BA18" s="143"/>
      <c r="BB18" s="811" t="s">
        <v>19</v>
      </c>
      <c r="BC18" s="862" t="s">
        <v>16</v>
      </c>
      <c r="BD18" s="862" t="s">
        <v>16</v>
      </c>
      <c r="BE18" s="812" t="s">
        <v>16</v>
      </c>
      <c r="BF18" s="120"/>
      <c r="BG18" s="811" t="s">
        <v>284</v>
      </c>
      <c r="BH18" s="862">
        <v>1.0230070989440769</v>
      </c>
      <c r="BI18" s="862">
        <v>0.9213810930716595</v>
      </c>
      <c r="BJ18" s="812">
        <v>1</v>
      </c>
      <c r="BK18" s="1261"/>
      <c r="BL18" s="811" t="s">
        <v>19</v>
      </c>
      <c r="BM18" s="863">
        <v>60.125564947712789</v>
      </c>
      <c r="BN18" s="862">
        <v>64.753347295983247</v>
      </c>
      <c r="BO18" s="812">
        <v>7.6404703331858821</v>
      </c>
      <c r="BP18" s="151"/>
      <c r="BQ18" s="811" t="s">
        <v>31</v>
      </c>
      <c r="BR18" s="863">
        <v>54.744628788843158</v>
      </c>
      <c r="BS18" s="862">
        <v>54.182801260856024</v>
      </c>
      <c r="BT18" s="1850">
        <v>57.485400891947513</v>
      </c>
      <c r="BU18" s="120"/>
      <c r="BV18" s="811" t="s">
        <v>31</v>
      </c>
      <c r="BW18" s="1066">
        <f t="shared" si="1"/>
        <v>2.740772103104355</v>
      </c>
      <c r="BX18"/>
      <c r="BY18"/>
      <c r="BZ18"/>
    </row>
    <row r="19" spans="1:78" ht="15">
      <c r="A19" s="811" t="s">
        <v>20</v>
      </c>
      <c r="B19" s="865">
        <v>233715</v>
      </c>
      <c r="C19" s="865" t="s">
        <v>11</v>
      </c>
      <c r="D19" s="865">
        <v>6960574</v>
      </c>
      <c r="E19" s="865">
        <v>3435033</v>
      </c>
      <c r="F19" s="865">
        <v>236898</v>
      </c>
      <c r="G19" s="865" t="s">
        <v>11</v>
      </c>
      <c r="H19" s="865">
        <v>7007902</v>
      </c>
      <c r="I19" s="865">
        <v>3459124</v>
      </c>
      <c r="J19" s="865">
        <v>240415</v>
      </c>
      <c r="K19" s="865">
        <v>116207</v>
      </c>
      <c r="L19" s="865">
        <v>4771001</v>
      </c>
      <c r="M19" s="865">
        <v>2360011</v>
      </c>
      <c r="N19" s="865">
        <v>237978</v>
      </c>
      <c r="O19" s="865">
        <v>115349</v>
      </c>
      <c r="P19" s="865">
        <v>7116168</v>
      </c>
      <c r="Q19" s="865">
        <v>3514153</v>
      </c>
      <c r="R19" s="865">
        <v>6724192</v>
      </c>
      <c r="S19" s="865">
        <v>3288784</v>
      </c>
      <c r="T19" s="865">
        <v>9012325</v>
      </c>
      <c r="U19" s="865">
        <v>4412022</v>
      </c>
      <c r="V19" s="865">
        <v>6671717</v>
      </c>
      <c r="W19" s="865">
        <v>3258196</v>
      </c>
      <c r="X19" s="865">
        <v>8981027</v>
      </c>
      <c r="Y19" s="865">
        <v>4391573</v>
      </c>
      <c r="Z19" s="865">
        <v>6645427</v>
      </c>
      <c r="AA19" s="865">
        <v>3244978</v>
      </c>
      <c r="AB19" s="865">
        <v>8968397</v>
      </c>
      <c r="AC19" s="865">
        <v>4382915</v>
      </c>
      <c r="AD19" s="865">
        <v>6637896</v>
      </c>
      <c r="AE19" s="865">
        <v>3241959</v>
      </c>
      <c r="AF19" s="865">
        <v>8902948</v>
      </c>
      <c r="AG19" s="865">
        <v>4346377</v>
      </c>
      <c r="AJ19" s="813" t="s">
        <v>96</v>
      </c>
      <c r="AK19" s="1854">
        <v>3.5</v>
      </c>
      <c r="AL19" s="1854" t="s">
        <v>11</v>
      </c>
      <c r="AM19" s="1854">
        <v>77.233943516240259</v>
      </c>
      <c r="AN19" s="1854">
        <v>77.856207425982916</v>
      </c>
      <c r="AO19" s="1854">
        <v>3.6</v>
      </c>
      <c r="AP19" s="1854" t="s">
        <v>11</v>
      </c>
      <c r="AQ19" s="1854">
        <v>78.030073843447965</v>
      </c>
      <c r="AR19" s="1854">
        <v>78.76731184930776</v>
      </c>
      <c r="AS19" s="1854">
        <v>4</v>
      </c>
      <c r="AT19" s="1854">
        <v>4</v>
      </c>
      <c r="AU19" s="1854">
        <v>53</v>
      </c>
      <c r="AV19" s="1854">
        <v>54</v>
      </c>
      <c r="AW19" s="1853">
        <v>3.5851420389834368</v>
      </c>
      <c r="AX19" s="1853">
        <v>3.5580030469231723</v>
      </c>
      <c r="AY19" s="1853">
        <v>79.930467975326806</v>
      </c>
      <c r="AZ19" s="1853">
        <v>80.852466318499296</v>
      </c>
      <c r="BA19" s="143"/>
      <c r="BB19" s="811" t="s">
        <v>20</v>
      </c>
      <c r="BC19" s="862">
        <v>3.5</v>
      </c>
      <c r="BD19" s="862">
        <v>3.6</v>
      </c>
      <c r="BE19" s="812">
        <v>3.5851420389834368</v>
      </c>
      <c r="BF19" s="120"/>
      <c r="BG19" s="811" t="s">
        <v>18</v>
      </c>
      <c r="BH19" s="862">
        <v>1.0673554594343426</v>
      </c>
      <c r="BI19" s="862">
        <v>1.2122901031825037</v>
      </c>
      <c r="BJ19" s="812">
        <v>0.79300469551817876</v>
      </c>
      <c r="BK19" s="1261"/>
      <c r="BL19" s="811" t="s">
        <v>20</v>
      </c>
      <c r="BM19" s="863">
        <v>77.233943516240259</v>
      </c>
      <c r="BN19" s="862">
        <v>78.030073843447965</v>
      </c>
      <c r="BO19" s="812">
        <v>79.930467975326806</v>
      </c>
      <c r="BP19" s="151"/>
      <c r="BQ19" s="811" t="s">
        <v>14</v>
      </c>
      <c r="BR19" s="863">
        <v>51.270898969340436</v>
      </c>
      <c r="BS19" s="862">
        <v>50.45056237759654</v>
      </c>
      <c r="BT19" s="1850">
        <v>51</v>
      </c>
      <c r="BU19" s="120"/>
      <c r="BV19" s="811" t="s">
        <v>14</v>
      </c>
      <c r="BW19" s="1066">
        <f t="shared" si="1"/>
        <v>-0.27089896934043622</v>
      </c>
      <c r="BX19"/>
      <c r="BY19"/>
      <c r="BZ19"/>
    </row>
    <row r="20" spans="1:78" ht="15">
      <c r="A20" s="811" t="s">
        <v>21</v>
      </c>
      <c r="B20" s="868" t="s">
        <v>11</v>
      </c>
      <c r="C20" s="868" t="s">
        <v>11</v>
      </c>
      <c r="D20" s="868">
        <v>225175</v>
      </c>
      <c r="E20" s="868">
        <v>111930</v>
      </c>
      <c r="F20" s="868" t="s">
        <v>11</v>
      </c>
      <c r="G20" s="868" t="s">
        <v>11</v>
      </c>
      <c r="H20" s="868">
        <v>249407</v>
      </c>
      <c r="I20" s="868">
        <v>122567</v>
      </c>
      <c r="J20" s="868" t="s">
        <v>11</v>
      </c>
      <c r="K20" s="868" t="s">
        <v>11</v>
      </c>
      <c r="L20" s="868">
        <v>240256</v>
      </c>
      <c r="M20" s="868">
        <v>119116</v>
      </c>
      <c r="N20" s="869" t="s">
        <v>11</v>
      </c>
      <c r="O20" s="869" t="s">
        <v>11</v>
      </c>
      <c r="P20" s="869">
        <v>359068</v>
      </c>
      <c r="Q20" s="869">
        <v>179496</v>
      </c>
      <c r="R20" s="868">
        <v>413561</v>
      </c>
      <c r="S20" s="868">
        <v>202358</v>
      </c>
      <c r="T20" s="869">
        <v>403056</v>
      </c>
      <c r="U20" s="869">
        <v>196414</v>
      </c>
      <c r="V20" s="869">
        <v>413251</v>
      </c>
      <c r="W20" s="869">
        <v>202153</v>
      </c>
      <c r="X20" s="869">
        <v>403056</v>
      </c>
      <c r="Y20" s="869">
        <v>196414</v>
      </c>
      <c r="Z20" s="869">
        <v>412045</v>
      </c>
      <c r="AA20" s="869">
        <v>201538</v>
      </c>
      <c r="AB20" s="869">
        <v>405266</v>
      </c>
      <c r="AC20" s="869">
        <v>197387</v>
      </c>
      <c r="AD20" s="869">
        <v>408153</v>
      </c>
      <c r="AE20" s="869">
        <v>199598</v>
      </c>
      <c r="AF20" s="869">
        <v>542799</v>
      </c>
      <c r="AG20" s="869">
        <v>265840</v>
      </c>
      <c r="AJ20" s="813" t="s">
        <v>21</v>
      </c>
      <c r="AK20" s="1854" t="s">
        <v>11</v>
      </c>
      <c r="AL20" s="1854" t="s">
        <v>11</v>
      </c>
      <c r="AM20" s="1854">
        <v>56.288824727836314</v>
      </c>
      <c r="AN20" s="1854">
        <v>57.133960838761048</v>
      </c>
      <c r="AO20" s="1854" t="s">
        <v>11</v>
      </c>
      <c r="AP20" s="1854" t="s">
        <v>11</v>
      </c>
      <c r="AQ20" s="1854">
        <v>61.878994482156322</v>
      </c>
      <c r="AR20" s="1854">
        <v>62.402374576150379</v>
      </c>
      <c r="AS20" s="1854" t="s">
        <v>11</v>
      </c>
      <c r="AT20" s="1854" t="s">
        <v>11</v>
      </c>
      <c r="AU20" s="1854">
        <v>59.283532297305968</v>
      </c>
      <c r="AV20" s="1854">
        <v>60.346426056427219</v>
      </c>
      <c r="AW20" s="1853" t="s">
        <v>11</v>
      </c>
      <c r="AX20" s="1853" t="s">
        <v>11</v>
      </c>
      <c r="AY20" s="1853">
        <v>66.151190403814311</v>
      </c>
      <c r="AZ20" s="1853">
        <v>67.520312970207641</v>
      </c>
      <c r="BA20" s="143"/>
      <c r="BB20" s="811" t="s">
        <v>21</v>
      </c>
      <c r="BC20" s="862" t="s">
        <v>11</v>
      </c>
      <c r="BD20" s="862" t="s">
        <v>11</v>
      </c>
      <c r="BE20" s="812" t="s">
        <v>11</v>
      </c>
      <c r="BF20" s="120"/>
      <c r="BG20" s="811" t="s">
        <v>33</v>
      </c>
      <c r="BH20" s="862">
        <v>0.46763975589074552</v>
      </c>
      <c r="BI20" s="862">
        <v>0.56733015807250142</v>
      </c>
      <c r="BJ20" s="862">
        <v>0.56733015807250142</v>
      </c>
      <c r="BK20" s="1261"/>
      <c r="BL20" s="811" t="s">
        <v>21</v>
      </c>
      <c r="BM20" s="1851">
        <v>56.288824727836314</v>
      </c>
      <c r="BN20" s="1849">
        <v>61.878994482156322</v>
      </c>
      <c r="BO20" s="1850">
        <v>66.151190403814311</v>
      </c>
      <c r="BP20" s="151"/>
      <c r="BQ20" s="811" t="s">
        <v>284</v>
      </c>
      <c r="BR20" s="863">
        <v>37.063451274502079</v>
      </c>
      <c r="BS20" s="862">
        <v>36.831042061070448</v>
      </c>
      <c r="BT20" s="1852">
        <v>47.878425857228194</v>
      </c>
      <c r="BU20" s="120"/>
      <c r="BV20" s="811" t="s">
        <v>284</v>
      </c>
      <c r="BW20" s="1066">
        <f t="shared" si="1"/>
        <v>10.814974582726116</v>
      </c>
      <c r="BX20"/>
      <c r="BY20"/>
      <c r="BZ20"/>
    </row>
    <row r="21" spans="1:78" ht="15">
      <c r="A21" s="811" t="s">
        <v>77</v>
      </c>
      <c r="B21" s="868">
        <v>3732</v>
      </c>
      <c r="C21" s="868">
        <v>1842</v>
      </c>
      <c r="D21" s="868">
        <v>88935</v>
      </c>
      <c r="E21" s="868">
        <v>43630</v>
      </c>
      <c r="F21" s="868">
        <v>3321</v>
      </c>
      <c r="G21" s="868">
        <v>1637</v>
      </c>
      <c r="H21" s="868">
        <v>99948</v>
      </c>
      <c r="I21" s="868">
        <v>48994</v>
      </c>
      <c r="J21" s="868">
        <v>2556</v>
      </c>
      <c r="K21" s="868">
        <v>1190</v>
      </c>
      <c r="L21" s="868">
        <v>99622</v>
      </c>
      <c r="M21" s="868">
        <v>48919</v>
      </c>
      <c r="N21" s="868" t="s">
        <v>10</v>
      </c>
      <c r="O21" s="868" t="s">
        <v>10</v>
      </c>
      <c r="P21" s="868" t="s">
        <v>10</v>
      </c>
      <c r="Q21" s="868" t="s">
        <v>10</v>
      </c>
      <c r="R21" s="868">
        <v>219017</v>
      </c>
      <c r="S21" s="868">
        <v>107142</v>
      </c>
      <c r="T21" s="868">
        <v>217131</v>
      </c>
      <c r="U21" s="868">
        <v>106267</v>
      </c>
      <c r="V21" s="868">
        <v>220684</v>
      </c>
      <c r="W21" s="868">
        <v>107942</v>
      </c>
      <c r="X21" s="868">
        <v>217943</v>
      </c>
      <c r="Y21" s="868">
        <v>106645</v>
      </c>
      <c r="Z21" s="868">
        <v>222083</v>
      </c>
      <c r="AA21" s="868">
        <v>108620</v>
      </c>
      <c r="AB21" s="868">
        <v>218166</v>
      </c>
      <c r="AC21" s="868">
        <v>106744</v>
      </c>
      <c r="AD21" s="868" t="s">
        <v>10</v>
      </c>
      <c r="AE21" s="868" t="s">
        <v>10</v>
      </c>
      <c r="AF21" s="868" t="s">
        <v>10</v>
      </c>
      <c r="AG21" s="868" t="s">
        <v>10</v>
      </c>
      <c r="AJ21" s="813" t="s">
        <v>77</v>
      </c>
      <c r="AK21" s="1854">
        <v>1.7039773168292873</v>
      </c>
      <c r="AL21" s="1854">
        <v>1.7192137537100296</v>
      </c>
      <c r="AM21" s="1854">
        <v>40.959144479599871</v>
      </c>
      <c r="AN21" s="1854">
        <v>41.056960298117005</v>
      </c>
      <c r="AO21" s="1854">
        <v>1.5048666872088596</v>
      </c>
      <c r="AP21" s="1854">
        <v>1.5165551870448946</v>
      </c>
      <c r="AQ21" s="1854">
        <v>45.859697260292826</v>
      </c>
      <c r="AR21" s="1854">
        <v>45.941206807632803</v>
      </c>
      <c r="AS21" s="1854">
        <v>1.1509210520391024</v>
      </c>
      <c r="AT21" s="1854">
        <v>1.0955625115080097</v>
      </c>
      <c r="AU21" s="1854">
        <v>45.663393929393216</v>
      </c>
      <c r="AV21" s="1854">
        <v>45.828336955707115</v>
      </c>
      <c r="AW21" s="1853" t="s">
        <v>10</v>
      </c>
      <c r="AX21" s="1853" t="s">
        <v>10</v>
      </c>
      <c r="AY21" s="1853" t="s">
        <v>10</v>
      </c>
      <c r="AZ21" s="1853" t="s">
        <v>10</v>
      </c>
      <c r="BA21" s="143"/>
      <c r="BB21" s="811" t="s">
        <v>77</v>
      </c>
      <c r="BC21" s="862">
        <v>1.7039773168292873</v>
      </c>
      <c r="BD21" s="862">
        <v>1.5048666872088596</v>
      </c>
      <c r="BE21" s="862">
        <v>1.1509210520391024</v>
      </c>
      <c r="BF21" s="120"/>
      <c r="BG21" s="870"/>
      <c r="BH21" s="871"/>
      <c r="BI21" s="871"/>
      <c r="BJ21" s="871"/>
      <c r="BK21" s="1261"/>
      <c r="BL21" s="811" t="s">
        <v>77</v>
      </c>
      <c r="BM21" s="1851">
        <v>40.959144479599871</v>
      </c>
      <c r="BN21" s="1849">
        <v>45.859697260292826</v>
      </c>
      <c r="BO21" s="1849">
        <v>45.663393929393216</v>
      </c>
      <c r="BP21" s="151"/>
      <c r="BQ21" s="811" t="s">
        <v>77</v>
      </c>
      <c r="BR21" s="863">
        <v>40.959144479599871</v>
      </c>
      <c r="BS21" s="862">
        <v>45.859697260292826</v>
      </c>
      <c r="BT21" s="1849">
        <v>45.663393929393216</v>
      </c>
      <c r="BU21" s="120"/>
      <c r="BV21" s="811" t="s">
        <v>77</v>
      </c>
      <c r="BW21" s="1066">
        <f t="shared" si="1"/>
        <v>4.7042494497933447</v>
      </c>
      <c r="BX21"/>
      <c r="BY21"/>
      <c r="BZ21"/>
    </row>
    <row r="22" spans="1:78" ht="15">
      <c r="A22" s="811" t="s">
        <v>33</v>
      </c>
      <c r="B22" s="868">
        <v>2079.0000000000005</v>
      </c>
      <c r="C22" s="868">
        <v>1013</v>
      </c>
      <c r="D22" s="868">
        <v>143987.99999999985</v>
      </c>
      <c r="E22" s="868">
        <v>71306.000000000044</v>
      </c>
      <c r="F22" s="868">
        <v>2528.9999999999991</v>
      </c>
      <c r="G22" s="868">
        <v>1194.9999999999998</v>
      </c>
      <c r="H22" s="868">
        <v>140313</v>
      </c>
      <c r="I22" s="868">
        <v>69248.000000000247</v>
      </c>
      <c r="J22" s="868">
        <v>2301.9999999999927</v>
      </c>
      <c r="K22" s="868">
        <v>1143.9999999999984</v>
      </c>
      <c r="L22" s="868">
        <v>142441.00000000023</v>
      </c>
      <c r="M22" s="868">
        <v>70369.999999999854</v>
      </c>
      <c r="N22" s="868" t="s">
        <v>11</v>
      </c>
      <c r="O22" s="868" t="s">
        <v>11</v>
      </c>
      <c r="P22" s="868" t="s">
        <v>11</v>
      </c>
      <c r="Q22" s="868" t="s">
        <v>11</v>
      </c>
      <c r="R22" s="868">
        <v>444572.98033611081</v>
      </c>
      <c r="S22" s="868">
        <v>217922.9787813017</v>
      </c>
      <c r="T22" s="868">
        <v>439700.84526388918</v>
      </c>
      <c r="U22" s="868">
        <v>215778.9924186983</v>
      </c>
      <c r="V22" s="868">
        <v>445772.17763149616</v>
      </c>
      <c r="W22" s="868">
        <v>218480.50426877107</v>
      </c>
      <c r="X22" s="868">
        <v>441707.48900530383</v>
      </c>
      <c r="Y22" s="868">
        <v>216723.52285442894</v>
      </c>
      <c r="Z22" s="868">
        <v>420200.85652396595</v>
      </c>
      <c r="AA22" s="868">
        <v>205807.17229641962</v>
      </c>
      <c r="AB22" s="868">
        <v>415042.66800137225</v>
      </c>
      <c r="AC22" s="868">
        <v>203458.6178351751</v>
      </c>
      <c r="AD22" s="868">
        <v>421132.44462029432</v>
      </c>
      <c r="AE22" s="868">
        <v>206255.1701286484</v>
      </c>
      <c r="AF22" s="868">
        <v>416198.00268181757</v>
      </c>
      <c r="AG22" s="868">
        <v>204014.79528256919</v>
      </c>
      <c r="AJ22" s="813" t="s">
        <v>78</v>
      </c>
      <c r="AK22" s="1854">
        <v>0.46763975589074552</v>
      </c>
      <c r="AL22" s="1854">
        <v>0.46484313203914307</v>
      </c>
      <c r="AM22" s="1854">
        <v>32.74680991654327</v>
      </c>
      <c r="AN22" s="1854">
        <v>33.045848996105072</v>
      </c>
      <c r="AO22" s="1854">
        <v>0.56733015807250142</v>
      </c>
      <c r="AP22" s="1854">
        <v>0.54695955778733041</v>
      </c>
      <c r="AQ22" s="1854">
        <v>31.766045062078444</v>
      </c>
      <c r="AR22" s="1854">
        <v>31.952230698332386</v>
      </c>
      <c r="AS22" s="1854">
        <v>0.56733015807250142</v>
      </c>
      <c r="AT22" s="1854">
        <v>0.54695955778733041</v>
      </c>
      <c r="AU22" s="1854">
        <v>34</v>
      </c>
      <c r="AV22" s="1854">
        <v>35</v>
      </c>
      <c r="AW22" s="1853" t="s">
        <v>11</v>
      </c>
      <c r="AX22" s="1853" t="s">
        <v>11</v>
      </c>
      <c r="AY22" s="1853" t="s">
        <v>11</v>
      </c>
      <c r="AZ22" s="1853" t="s">
        <v>11</v>
      </c>
      <c r="BA22" s="143"/>
      <c r="BB22" s="811" t="s">
        <v>33</v>
      </c>
      <c r="BC22" s="862">
        <v>0.46763975589074552</v>
      </c>
      <c r="BD22" s="862">
        <v>0.56733015807250142</v>
      </c>
      <c r="BE22" s="862">
        <v>0.56733015807250142</v>
      </c>
      <c r="BF22" s="1262"/>
      <c r="BG22" s="811" t="s">
        <v>23</v>
      </c>
      <c r="BH22" s="872">
        <v>15.007866973554911</v>
      </c>
      <c r="BI22" s="872">
        <v>17.468539860861622</v>
      </c>
      <c r="BJ22" s="872">
        <v>14.515985207736751</v>
      </c>
      <c r="BK22" s="1261"/>
      <c r="BL22" s="811" t="s">
        <v>33</v>
      </c>
      <c r="BM22" s="1851">
        <v>32.74680991654327</v>
      </c>
      <c r="BN22" s="1849">
        <v>31.766045062078444</v>
      </c>
      <c r="BO22" s="1849">
        <v>34</v>
      </c>
      <c r="BP22" s="151"/>
      <c r="BQ22" s="811" t="s">
        <v>33</v>
      </c>
      <c r="BR22" s="863">
        <v>32.74680991654327</v>
      </c>
      <c r="BS22" s="862">
        <v>31.766045062078444</v>
      </c>
      <c r="BT22" s="1849">
        <v>34</v>
      </c>
      <c r="BU22" s="120"/>
      <c r="BV22" s="811" t="s">
        <v>33</v>
      </c>
      <c r="BW22" s="1066">
        <f t="shared" si="1"/>
        <v>1.2531900834567296</v>
      </c>
      <c r="BX22"/>
      <c r="BY22"/>
      <c r="BZ22"/>
    </row>
    <row r="23" spans="1:78" ht="15">
      <c r="A23" s="811" t="s">
        <v>79</v>
      </c>
      <c r="B23" s="868" t="s">
        <v>11</v>
      </c>
      <c r="C23" s="868" t="s">
        <v>11</v>
      </c>
      <c r="D23" s="868">
        <v>897915.82000000298</v>
      </c>
      <c r="E23" s="868">
        <v>458364.13000000088</v>
      </c>
      <c r="F23" s="868" t="s">
        <v>11</v>
      </c>
      <c r="G23" s="868" t="s">
        <v>11</v>
      </c>
      <c r="H23" s="868">
        <v>939042.03904229251</v>
      </c>
      <c r="I23" s="868">
        <v>470875.8064169471</v>
      </c>
      <c r="J23" s="868" t="s">
        <v>11</v>
      </c>
      <c r="K23" s="868" t="s">
        <v>11</v>
      </c>
      <c r="L23" s="868">
        <v>957030.24000000197</v>
      </c>
      <c r="M23" s="868">
        <v>461767.4499999992</v>
      </c>
      <c r="N23" s="868" t="s">
        <v>11</v>
      </c>
      <c r="O23" s="868" t="s">
        <v>11</v>
      </c>
      <c r="P23" s="868" t="s">
        <v>11</v>
      </c>
      <c r="Q23" s="868" t="s">
        <v>11</v>
      </c>
      <c r="R23" s="868" t="s">
        <v>11</v>
      </c>
      <c r="S23" s="868" t="s">
        <v>11</v>
      </c>
      <c r="T23" s="868">
        <v>1277547.5100000047</v>
      </c>
      <c r="U23" s="868">
        <v>649967.42000000097</v>
      </c>
      <c r="V23" s="868" t="s">
        <v>11</v>
      </c>
      <c r="W23" s="868" t="s">
        <v>11</v>
      </c>
      <c r="X23" s="868">
        <v>1258183.8463275663</v>
      </c>
      <c r="Y23" s="868">
        <v>620491.00905515079</v>
      </c>
      <c r="Z23" s="868" t="s">
        <v>11</v>
      </c>
      <c r="AA23" s="868" t="s">
        <v>11</v>
      </c>
      <c r="AB23" s="868">
        <v>1214421.250000003</v>
      </c>
      <c r="AC23" s="868">
        <v>580200.75</v>
      </c>
      <c r="AD23" s="868" t="s">
        <v>11</v>
      </c>
      <c r="AE23" s="868" t="s">
        <v>11</v>
      </c>
      <c r="AF23" s="868" t="s">
        <v>11</v>
      </c>
      <c r="AG23" s="868" t="s">
        <v>11</v>
      </c>
      <c r="AJ23" s="813" t="s">
        <v>199</v>
      </c>
      <c r="AK23" s="1854" t="s">
        <v>11</v>
      </c>
      <c r="AL23" s="1854" t="s">
        <v>11</v>
      </c>
      <c r="AM23" s="1854">
        <v>77</v>
      </c>
      <c r="AN23" s="1854" t="s">
        <v>11</v>
      </c>
      <c r="AO23" s="1854" t="s">
        <v>11</v>
      </c>
      <c r="AP23" s="1854" t="s">
        <v>11</v>
      </c>
      <c r="AQ23" s="1854" t="s">
        <v>11</v>
      </c>
      <c r="AR23" s="1854" t="s">
        <v>11</v>
      </c>
      <c r="AS23" s="1854" t="s">
        <v>11</v>
      </c>
      <c r="AT23" s="1860" t="s">
        <v>11</v>
      </c>
      <c r="AU23" s="1857" t="s">
        <v>11</v>
      </c>
      <c r="AV23" s="1857" t="s">
        <v>11</v>
      </c>
      <c r="AW23" s="1861" t="s">
        <v>11</v>
      </c>
      <c r="AX23" s="1861" t="s">
        <v>11</v>
      </c>
      <c r="AY23" s="1861" t="s">
        <v>11</v>
      </c>
      <c r="AZ23" s="1861" t="s">
        <v>11</v>
      </c>
      <c r="BA23" s="143"/>
      <c r="BB23" s="811" t="s">
        <v>79</v>
      </c>
      <c r="BC23" s="862" t="s">
        <v>11</v>
      </c>
      <c r="BD23" s="862" t="s">
        <v>11</v>
      </c>
      <c r="BE23" s="812" t="s">
        <v>11</v>
      </c>
      <c r="BF23" s="145"/>
      <c r="BG23" s="870"/>
      <c r="BH23" s="870"/>
      <c r="BI23" s="870"/>
      <c r="BJ23" s="870"/>
      <c r="BK23" s="1261"/>
      <c r="BL23" s="811" t="s">
        <v>79</v>
      </c>
      <c r="BM23" s="1851">
        <v>77</v>
      </c>
      <c r="BN23" s="1849" t="s">
        <v>11</v>
      </c>
      <c r="BO23" s="1850" t="s">
        <v>11</v>
      </c>
      <c r="BP23" s="151"/>
      <c r="BQ23" s="811" t="s">
        <v>18</v>
      </c>
      <c r="BR23" s="863">
        <v>33.376579992075762</v>
      </c>
      <c r="BS23" s="862">
        <v>30.018797898491346</v>
      </c>
      <c r="BT23" s="1850">
        <v>30.111330166794538</v>
      </c>
      <c r="BU23" s="120"/>
      <c r="BV23" s="811" t="s">
        <v>18</v>
      </c>
      <c r="BW23" s="1066">
        <f t="shared" si="1"/>
        <v>-3.2652498252812237</v>
      </c>
      <c r="BX23"/>
      <c r="BY23"/>
      <c r="BZ23"/>
    </row>
    <row r="24" spans="1:78" ht="15">
      <c r="A24" s="811" t="s">
        <v>34</v>
      </c>
      <c r="B24" s="869">
        <v>81344</v>
      </c>
      <c r="C24" s="869">
        <v>39325</v>
      </c>
      <c r="D24" s="868">
        <v>274387</v>
      </c>
      <c r="E24" s="868">
        <v>132112</v>
      </c>
      <c r="F24" s="869">
        <v>84237</v>
      </c>
      <c r="G24" s="869">
        <v>40589</v>
      </c>
      <c r="H24" s="868">
        <v>272547</v>
      </c>
      <c r="I24" s="868">
        <v>130402</v>
      </c>
      <c r="J24" s="869">
        <v>84913</v>
      </c>
      <c r="K24" s="869">
        <v>41036</v>
      </c>
      <c r="L24" s="868">
        <v>266666</v>
      </c>
      <c r="M24" s="868">
        <v>127737</v>
      </c>
      <c r="N24" s="869">
        <v>84828</v>
      </c>
      <c r="O24" s="869">
        <v>40646</v>
      </c>
      <c r="P24" s="868">
        <v>265414</v>
      </c>
      <c r="Q24" s="868">
        <v>128076</v>
      </c>
      <c r="R24" s="868">
        <v>302589</v>
      </c>
      <c r="S24" s="868">
        <v>147905</v>
      </c>
      <c r="T24" s="868">
        <v>316773</v>
      </c>
      <c r="U24" s="868">
        <v>154842</v>
      </c>
      <c r="V24" s="868">
        <v>291307</v>
      </c>
      <c r="W24" s="868">
        <v>142938</v>
      </c>
      <c r="X24" s="868">
        <v>299717</v>
      </c>
      <c r="Y24" s="868">
        <v>146336</v>
      </c>
      <c r="Z24" s="868">
        <v>284771</v>
      </c>
      <c r="AA24" s="868">
        <v>139359</v>
      </c>
      <c r="AB24" s="868">
        <v>294426</v>
      </c>
      <c r="AC24" s="868">
        <v>143807</v>
      </c>
      <c r="AD24" s="868">
        <v>267991</v>
      </c>
      <c r="AE24" s="868">
        <v>130618</v>
      </c>
      <c r="AF24" s="868">
        <v>295550</v>
      </c>
      <c r="AG24" s="868">
        <v>144879</v>
      </c>
      <c r="AJ24" s="813" t="s">
        <v>80</v>
      </c>
      <c r="AK24" s="1854">
        <v>26.882669231201401</v>
      </c>
      <c r="AL24" s="1854">
        <v>26.58801257563977</v>
      </c>
      <c r="AM24" s="1854">
        <v>86.619440419480199</v>
      </c>
      <c r="AN24" s="1854">
        <v>85.320520272277548</v>
      </c>
      <c r="AO24" s="1854">
        <v>28.91691583106482</v>
      </c>
      <c r="AP24" s="1854">
        <v>28.396227735101931</v>
      </c>
      <c r="AQ24" s="1854">
        <v>90.934781810841557</v>
      </c>
      <c r="AR24" s="1854">
        <v>89.111360157445873</v>
      </c>
      <c r="AS24" s="1854">
        <v>29.817994107546063</v>
      </c>
      <c r="AT24" s="1860">
        <v>29.446250331876666</v>
      </c>
      <c r="AU24" s="1857">
        <v>90.571484855277731</v>
      </c>
      <c r="AV24" s="1857">
        <v>88.825300576467072</v>
      </c>
      <c r="AW24" s="1861">
        <v>31.653301789985484</v>
      </c>
      <c r="AX24" s="1861">
        <v>31.118222603316543</v>
      </c>
      <c r="AY24" s="1861">
        <v>89.803417357469129</v>
      </c>
      <c r="AZ24" s="1861">
        <v>88.402045845153538</v>
      </c>
      <c r="BA24" s="143"/>
      <c r="BB24" s="811" t="s">
        <v>34</v>
      </c>
      <c r="BC24" s="862">
        <v>26.882669231201401</v>
      </c>
      <c r="BD24" s="862">
        <v>28.91691583106482</v>
      </c>
      <c r="BE24" s="812">
        <v>31.653301789985484</v>
      </c>
      <c r="BF24" s="145"/>
      <c r="BG24" s="120"/>
      <c r="BH24" s="120"/>
      <c r="BI24" s="120"/>
      <c r="BJ24" s="120"/>
      <c r="BK24" s="1261"/>
      <c r="BL24" s="811" t="s">
        <v>34</v>
      </c>
      <c r="BM24" s="1851">
        <v>86.619440419480199</v>
      </c>
      <c r="BN24" s="1849">
        <v>90.934781810841557</v>
      </c>
      <c r="BO24" s="1850">
        <v>89.803417357469129</v>
      </c>
      <c r="BP24" s="151"/>
      <c r="BQ24" s="811" t="s">
        <v>79</v>
      </c>
      <c r="BR24" s="863">
        <v>77</v>
      </c>
      <c r="BS24" s="862"/>
      <c r="BT24" s="1849"/>
      <c r="BU24" s="120"/>
      <c r="BV24" s="811" t="s">
        <v>79</v>
      </c>
      <c r="BW24" s="1066"/>
      <c r="BX24"/>
      <c r="BY24"/>
      <c r="BZ24"/>
    </row>
    <row r="25" spans="1:78" ht="15">
      <c r="A25" s="811" t="s">
        <v>284</v>
      </c>
      <c r="B25" s="868">
        <v>6320</v>
      </c>
      <c r="C25" s="868">
        <v>3290</v>
      </c>
      <c r="D25" s="868">
        <v>227815</v>
      </c>
      <c r="E25" s="868">
        <v>111711</v>
      </c>
      <c r="F25" s="868">
        <v>5675</v>
      </c>
      <c r="G25" s="868">
        <v>2995</v>
      </c>
      <c r="H25" s="868">
        <v>226671</v>
      </c>
      <c r="I25" s="868">
        <v>112816</v>
      </c>
      <c r="J25" s="868">
        <v>5799</v>
      </c>
      <c r="K25" s="868">
        <v>3032</v>
      </c>
      <c r="L25" s="868">
        <v>241993</v>
      </c>
      <c r="M25" s="868">
        <v>120983</v>
      </c>
      <c r="N25" s="873" t="s">
        <v>11</v>
      </c>
      <c r="O25" s="873" t="s">
        <v>11</v>
      </c>
      <c r="P25" s="869">
        <v>278132</v>
      </c>
      <c r="Q25" s="869">
        <v>139382</v>
      </c>
      <c r="R25" s="868">
        <v>617786.52430890757</v>
      </c>
      <c r="S25" s="868">
        <v>302548.80777837493</v>
      </c>
      <c r="T25" s="868">
        <v>614662.1325486924</v>
      </c>
      <c r="U25" s="868">
        <v>301553.33195922506</v>
      </c>
      <c r="V25" s="868">
        <v>615923.20948120789</v>
      </c>
      <c r="W25" s="868">
        <v>301606.72846796596</v>
      </c>
      <c r="X25" s="868">
        <v>615434.66411879216</v>
      </c>
      <c r="Y25" s="868">
        <v>301875.76593203412</v>
      </c>
      <c r="Z25" s="868">
        <v>614194.70225023024</v>
      </c>
      <c r="AA25" s="868">
        <v>300727.43520723481</v>
      </c>
      <c r="AB25" s="868">
        <v>614919.6477273698</v>
      </c>
      <c r="AC25" s="868">
        <v>301579.27037996525</v>
      </c>
      <c r="AD25" s="869">
        <v>566446</v>
      </c>
      <c r="AE25" s="869">
        <v>286909</v>
      </c>
      <c r="AF25" s="869">
        <v>580913</v>
      </c>
      <c r="AG25" s="869">
        <v>284845</v>
      </c>
      <c r="AJ25" s="813" t="s">
        <v>440</v>
      </c>
      <c r="AK25" s="1854">
        <v>1.0230070989440769</v>
      </c>
      <c r="AL25" s="1854">
        <v>1.0874278514460427</v>
      </c>
      <c r="AM25" s="1854">
        <v>37.063451274502079</v>
      </c>
      <c r="AN25" s="1854">
        <v>37.045188416324699</v>
      </c>
      <c r="AO25" s="1854">
        <v>0.9213810930716595</v>
      </c>
      <c r="AP25" s="1854">
        <v>0.99301498186506898</v>
      </c>
      <c r="AQ25" s="1854">
        <v>36.831042061070448</v>
      </c>
      <c r="AR25" s="1854">
        <v>37.371665013149808</v>
      </c>
      <c r="AS25" s="1854">
        <v>0.94416314220135011</v>
      </c>
      <c r="AT25" s="1860">
        <v>1.0082219461987607</v>
      </c>
      <c r="AU25" s="1857">
        <v>39.353596993422109</v>
      </c>
      <c r="AV25" s="1857">
        <v>40.116484083130551</v>
      </c>
      <c r="AW25" s="1861" t="s">
        <v>10</v>
      </c>
      <c r="AX25" s="1861" t="s">
        <v>10</v>
      </c>
      <c r="AY25" s="1862">
        <v>47.878425857228194</v>
      </c>
      <c r="AZ25" s="1862">
        <v>48.932577366638</v>
      </c>
      <c r="BA25" s="143"/>
      <c r="BB25" s="811" t="s">
        <v>284</v>
      </c>
      <c r="BC25" s="862">
        <v>1.0230070989440769</v>
      </c>
      <c r="BD25" s="862">
        <v>0.9213810930716595</v>
      </c>
      <c r="BE25" s="812">
        <v>1</v>
      </c>
      <c r="BF25" s="145"/>
      <c r="BG25" s="120"/>
      <c r="BH25" s="120"/>
      <c r="BI25" s="120"/>
      <c r="BJ25" s="120"/>
      <c r="BK25" s="1261"/>
      <c r="BL25" s="811" t="s">
        <v>284</v>
      </c>
      <c r="BM25" s="1851">
        <v>37.063451274502079</v>
      </c>
      <c r="BN25" s="1849">
        <v>36.831042061070448</v>
      </c>
      <c r="BO25" s="1852">
        <v>47.878425857228194</v>
      </c>
      <c r="BP25" s="151"/>
      <c r="BQ25" s="811"/>
      <c r="BR25" s="863"/>
      <c r="BS25" s="812"/>
      <c r="BT25" s="1850"/>
      <c r="BU25" s="120"/>
      <c r="BV25" s="811" t="s">
        <v>12</v>
      </c>
      <c r="BW25" s="1066"/>
      <c r="BX25"/>
      <c r="BY25"/>
      <c r="BZ25"/>
    </row>
    <row r="26" spans="1:78" ht="15">
      <c r="A26" s="811" t="s">
        <v>35</v>
      </c>
      <c r="B26" s="868" t="s">
        <v>11</v>
      </c>
      <c r="C26" s="868" t="s">
        <v>11</v>
      </c>
      <c r="D26" s="868" t="s">
        <v>11</v>
      </c>
      <c r="E26" s="868" t="s">
        <v>11</v>
      </c>
      <c r="F26" s="868">
        <v>34606</v>
      </c>
      <c r="G26" s="868">
        <v>17044</v>
      </c>
      <c r="H26" s="868">
        <v>111635</v>
      </c>
      <c r="I26" s="868">
        <v>53682</v>
      </c>
      <c r="J26" s="868">
        <v>35972</v>
      </c>
      <c r="K26" s="868">
        <v>18873</v>
      </c>
      <c r="L26" s="868">
        <v>118184</v>
      </c>
      <c r="M26" s="868">
        <v>57650</v>
      </c>
      <c r="N26" s="868">
        <v>37400</v>
      </c>
      <c r="O26" s="868">
        <v>17558</v>
      </c>
      <c r="P26" s="868">
        <v>120351</v>
      </c>
      <c r="Q26" s="868">
        <v>59115</v>
      </c>
      <c r="R26" s="868" t="s">
        <v>11</v>
      </c>
      <c r="S26" s="868" t="s">
        <v>11</v>
      </c>
      <c r="T26" s="868" t="s">
        <v>11</v>
      </c>
      <c r="U26" s="868" t="s">
        <v>11</v>
      </c>
      <c r="V26" s="868">
        <v>127783</v>
      </c>
      <c r="W26" s="868">
        <v>60935</v>
      </c>
      <c r="X26" s="868">
        <v>133074</v>
      </c>
      <c r="Y26" s="868">
        <v>63448</v>
      </c>
      <c r="Z26" s="868">
        <v>136186</v>
      </c>
      <c r="AA26" s="868">
        <v>68217</v>
      </c>
      <c r="AB26" s="868">
        <v>142046</v>
      </c>
      <c r="AC26" s="868">
        <v>68619</v>
      </c>
      <c r="AD26" s="868">
        <v>130905</v>
      </c>
      <c r="AE26" s="868">
        <v>64878</v>
      </c>
      <c r="AF26" s="868">
        <v>140879</v>
      </c>
      <c r="AG26" s="868">
        <v>69995</v>
      </c>
      <c r="AJ26" s="811" t="s">
        <v>35</v>
      </c>
      <c r="AK26" s="1854" t="s">
        <v>11</v>
      </c>
      <c r="AL26" s="1854" t="s">
        <v>11</v>
      </c>
      <c r="AM26" s="1854" t="s">
        <v>11</v>
      </c>
      <c r="AN26" s="1854" t="s">
        <v>11</v>
      </c>
      <c r="AO26" s="1854">
        <v>27.081849698316677</v>
      </c>
      <c r="AP26" s="1854">
        <v>27.970788545171082</v>
      </c>
      <c r="AQ26" s="1854">
        <v>83.889414912003843</v>
      </c>
      <c r="AR26" s="1857">
        <v>84.607867860295045</v>
      </c>
      <c r="AS26" s="1858">
        <v>26.4138751413508</v>
      </c>
      <c r="AT26" s="1858">
        <v>27.666124279871585</v>
      </c>
      <c r="AU26" s="1858">
        <v>83.20121650732861</v>
      </c>
      <c r="AV26" s="1858">
        <v>84.014631516052404</v>
      </c>
      <c r="AW26" s="1861">
        <v>28.570337267484053</v>
      </c>
      <c r="AX26" s="1861">
        <v>27.063103054964703</v>
      </c>
      <c r="AY26" s="1861">
        <v>85.428630242974464</v>
      </c>
      <c r="AZ26" s="1861">
        <v>84.456032573755266</v>
      </c>
      <c r="BA26" s="143"/>
      <c r="BB26" s="811" t="s">
        <v>35</v>
      </c>
      <c r="BC26" s="862" t="s">
        <v>11</v>
      </c>
      <c r="BD26" s="862">
        <v>27.081849698316677</v>
      </c>
      <c r="BE26" s="812">
        <v>28.570337267484053</v>
      </c>
      <c r="BF26" s="1262"/>
      <c r="BG26" s="120"/>
      <c r="BH26" s="120"/>
      <c r="BI26" s="120"/>
      <c r="BJ26" s="120"/>
      <c r="BK26" s="1261"/>
      <c r="BL26" s="811" t="s">
        <v>35</v>
      </c>
      <c r="BM26" s="1851" t="s">
        <v>11</v>
      </c>
      <c r="BN26" s="1849">
        <v>83.889414912003843</v>
      </c>
      <c r="BO26" s="1850">
        <v>85.428630242974464</v>
      </c>
      <c r="BP26" s="151"/>
      <c r="BQ26" s="811" t="s">
        <v>23</v>
      </c>
      <c r="BR26" s="1899">
        <v>61.982424297046727</v>
      </c>
      <c r="BS26" s="812">
        <v>64.660517421001614</v>
      </c>
      <c r="BT26" s="812">
        <v>64.095344621153018</v>
      </c>
      <c r="BU26" s="120"/>
      <c r="BV26" s="811"/>
      <c r="BW26" s="1066"/>
      <c r="BX26"/>
      <c r="BY26"/>
      <c r="BZ26"/>
    </row>
    <row r="27" spans="1:78" ht="15">
      <c r="A27" s="811" t="s">
        <v>22</v>
      </c>
      <c r="B27" s="864" t="s">
        <v>10</v>
      </c>
      <c r="C27" s="864" t="s">
        <v>10</v>
      </c>
      <c r="D27" s="864" t="s">
        <v>10</v>
      </c>
      <c r="E27" s="864" t="s">
        <v>10</v>
      </c>
      <c r="F27" s="864" t="s">
        <v>10</v>
      </c>
      <c r="G27" s="864" t="s">
        <v>10</v>
      </c>
      <c r="H27" s="864" t="s">
        <v>10</v>
      </c>
      <c r="I27" s="864" t="s">
        <v>10</v>
      </c>
      <c r="J27" s="864" t="s">
        <v>10</v>
      </c>
      <c r="K27" s="864" t="s">
        <v>10</v>
      </c>
      <c r="L27" s="864" t="s">
        <v>10</v>
      </c>
      <c r="M27" s="864" t="s">
        <v>10</v>
      </c>
      <c r="N27" s="864" t="s">
        <v>10</v>
      </c>
      <c r="O27" s="864" t="s">
        <v>10</v>
      </c>
      <c r="P27" s="864" t="s">
        <v>10</v>
      </c>
      <c r="Q27" s="864" t="s">
        <v>10</v>
      </c>
      <c r="R27" s="864" t="s">
        <v>10</v>
      </c>
      <c r="S27" s="864" t="s">
        <v>10</v>
      </c>
      <c r="T27" s="864" t="s">
        <v>10</v>
      </c>
      <c r="U27" s="864" t="s">
        <v>10</v>
      </c>
      <c r="V27" s="864" t="s">
        <v>10</v>
      </c>
      <c r="W27" s="864" t="s">
        <v>10</v>
      </c>
      <c r="X27" s="864" t="s">
        <v>10</v>
      </c>
      <c r="Y27" s="864" t="s">
        <v>10</v>
      </c>
      <c r="Z27" s="864" t="s">
        <v>10</v>
      </c>
      <c r="AA27" s="864" t="s">
        <v>10</v>
      </c>
      <c r="AB27" s="864" t="s">
        <v>10</v>
      </c>
      <c r="AC27" s="864" t="s">
        <v>10</v>
      </c>
      <c r="AD27" s="864" t="s">
        <v>10</v>
      </c>
      <c r="AE27" s="864" t="s">
        <v>10</v>
      </c>
      <c r="AF27" s="864" t="s">
        <v>10</v>
      </c>
      <c r="AG27" s="864" t="s">
        <v>10</v>
      </c>
      <c r="AJ27" s="813" t="s">
        <v>22</v>
      </c>
      <c r="AK27" s="1853" t="s">
        <v>10</v>
      </c>
      <c r="AL27" s="1853" t="s">
        <v>10</v>
      </c>
      <c r="AM27" s="1854"/>
      <c r="AN27" s="1853" t="s">
        <v>10</v>
      </c>
      <c r="AO27" s="1853" t="s">
        <v>10</v>
      </c>
      <c r="AP27" s="1853" t="s">
        <v>10</v>
      </c>
      <c r="AQ27" s="1854"/>
      <c r="AR27" s="1853" t="s">
        <v>10</v>
      </c>
      <c r="AS27" s="1853" t="s">
        <v>10</v>
      </c>
      <c r="AT27" s="1853" t="s">
        <v>10</v>
      </c>
      <c r="AU27" s="1853" t="s">
        <v>10</v>
      </c>
      <c r="AV27" s="1853" t="s">
        <v>10</v>
      </c>
      <c r="AW27" s="1853" t="s">
        <v>10</v>
      </c>
      <c r="AX27" s="1853" t="s">
        <v>10</v>
      </c>
      <c r="AY27" s="1853" t="s">
        <v>10</v>
      </c>
      <c r="AZ27" s="1853" t="s">
        <v>10</v>
      </c>
      <c r="BA27" s="143"/>
      <c r="BB27" s="811"/>
      <c r="BC27" s="812"/>
      <c r="BD27" s="812"/>
      <c r="BE27" s="812"/>
      <c r="BF27" s="1262"/>
      <c r="BG27" s="120"/>
      <c r="BH27" s="120"/>
      <c r="BI27" s="120"/>
      <c r="BJ27" s="120"/>
      <c r="BK27" s="1261"/>
      <c r="BL27" s="811"/>
      <c r="BM27" s="863"/>
      <c r="BN27" s="874"/>
      <c r="BO27" s="812"/>
      <c r="BP27" s="151"/>
      <c r="BQ27" s="120"/>
      <c r="BR27" s="152"/>
      <c r="BS27" s="152"/>
      <c r="BT27" s="152"/>
      <c r="BU27" s="120"/>
      <c r="BV27" s="811" t="s">
        <v>23</v>
      </c>
      <c r="BW27" s="1066">
        <f>BT26-BR26</f>
        <v>2.112920324106291</v>
      </c>
      <c r="BX27"/>
      <c r="BY27"/>
      <c r="BZ27"/>
    </row>
    <row r="28" spans="1:78" ht="15">
      <c r="A28" s="811"/>
      <c r="B28" s="875"/>
      <c r="C28" s="875"/>
      <c r="D28" s="875"/>
      <c r="E28" s="875"/>
      <c r="F28" s="875"/>
      <c r="G28" s="875"/>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J28" s="813"/>
      <c r="AK28" s="1854"/>
      <c r="AL28" s="1854"/>
      <c r="AM28" s="1854"/>
      <c r="AN28" s="1854"/>
      <c r="AO28" s="1854"/>
      <c r="AP28" s="1854"/>
      <c r="AQ28" s="1863"/>
      <c r="AR28" s="1854"/>
      <c r="AS28" s="1854"/>
      <c r="AT28" s="1854"/>
      <c r="AU28" s="1854"/>
      <c r="AV28" s="1854"/>
      <c r="AW28" s="1864"/>
      <c r="AX28" s="1864"/>
      <c r="AY28" s="1864"/>
      <c r="AZ28" s="1864"/>
      <c r="BA28" s="143"/>
      <c r="BB28" s="811"/>
      <c r="BC28" s="862"/>
      <c r="BD28" s="862"/>
      <c r="BE28" s="876"/>
      <c r="BF28" s="1262"/>
      <c r="BG28" s="120"/>
      <c r="BH28" s="120"/>
      <c r="BI28" s="1263"/>
      <c r="BJ28" s="120"/>
      <c r="BK28" s="1261"/>
      <c r="BL28" s="811" t="s">
        <v>23</v>
      </c>
      <c r="BM28" s="1900">
        <v>61.982424297046727</v>
      </c>
      <c r="BN28" s="812">
        <v>64.660517421001614</v>
      </c>
      <c r="BO28" s="812">
        <v>64.095344621153018</v>
      </c>
      <c r="BP28" s="152"/>
      <c r="BQ28" s="120"/>
      <c r="BR28" s="120"/>
      <c r="BS28" s="120"/>
      <c r="BT28" s="120"/>
      <c r="BU28" s="120"/>
      <c r="BV28"/>
      <c r="BW28"/>
      <c r="BX28"/>
      <c r="BY28"/>
      <c r="BZ28"/>
    </row>
    <row r="29" spans="1:78" ht="15">
      <c r="A29" s="811" t="s">
        <v>23</v>
      </c>
      <c r="B29" s="875"/>
      <c r="C29" s="875"/>
      <c r="D29" s="875"/>
      <c r="E29" s="875"/>
      <c r="F29" s="875"/>
      <c r="G29" s="875"/>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J29" s="813" t="s">
        <v>23</v>
      </c>
      <c r="AK29" s="1864">
        <v>15.007866973554911</v>
      </c>
      <c r="AL29" s="1864">
        <v>15.81163035663312</v>
      </c>
      <c r="AM29" s="1865">
        <v>61.982424297046727</v>
      </c>
      <c r="AN29" s="1865">
        <v>61.17142320488044</v>
      </c>
      <c r="AO29" s="1864">
        <v>16.745234217451408</v>
      </c>
      <c r="AP29" s="1864">
        <v>16.98587315291045</v>
      </c>
      <c r="AQ29" s="1864">
        <v>64.660517421001614</v>
      </c>
      <c r="AR29" s="1864">
        <v>64.86999821042086</v>
      </c>
      <c r="AS29" s="1854">
        <v>10.731222338827969</v>
      </c>
      <c r="AT29" s="1854">
        <v>8.9977837890256591</v>
      </c>
      <c r="AU29" s="1854">
        <v>61.180204297217344</v>
      </c>
      <c r="AV29" s="1854">
        <v>61.600354035582541</v>
      </c>
      <c r="AW29" s="1864">
        <v>14.515985207736751</v>
      </c>
      <c r="AX29" s="1864">
        <v>14.215134778004009</v>
      </c>
      <c r="AY29" s="1864">
        <v>64.095344621153018</v>
      </c>
      <c r="AZ29" s="1864">
        <v>64.330119691051905</v>
      </c>
      <c r="BA29" s="143"/>
      <c r="BB29" s="811" t="s">
        <v>23</v>
      </c>
      <c r="BC29" s="812">
        <v>15.007866973554911</v>
      </c>
      <c r="BD29" s="812">
        <v>17.468539860861622</v>
      </c>
      <c r="BE29" s="812">
        <v>14.515985207736751</v>
      </c>
      <c r="BF29" s="1261"/>
      <c r="BG29" s="1261"/>
      <c r="BH29" s="120"/>
      <c r="BI29" s="120"/>
      <c r="BJ29" s="120"/>
      <c r="BK29" s="10" t="s">
        <v>223</v>
      </c>
      <c r="BM29" s="120"/>
      <c r="BN29" s="120"/>
      <c r="BO29" s="120"/>
      <c r="BP29" s="120"/>
      <c r="BQ29"/>
      <c r="BR29"/>
      <c r="BS29"/>
      <c r="BT29"/>
      <c r="BU29" s="1261"/>
      <c r="BV29"/>
      <c r="BW29"/>
      <c r="BX29"/>
      <c r="BY29" s="146"/>
      <c r="BZ29" s="146"/>
    </row>
    <row r="30" spans="1:78" ht="15" customHeight="1">
      <c r="A30" s="44"/>
      <c r="B30" s="877"/>
      <c r="C30" s="877"/>
      <c r="D30" s="842"/>
      <c r="E30" s="842"/>
      <c r="F30" s="842"/>
      <c r="G30" s="842"/>
      <c r="H30" s="842"/>
      <c r="I30" s="842"/>
      <c r="J30" s="842"/>
      <c r="K30" s="842"/>
      <c r="L30" s="842"/>
      <c r="M30" s="842"/>
      <c r="N30" s="842"/>
      <c r="O30" s="842"/>
      <c r="P30" s="842"/>
      <c r="Q30" s="842"/>
      <c r="R30" s="878"/>
      <c r="S30" s="878"/>
      <c r="T30" s="878"/>
      <c r="U30" s="878"/>
      <c r="V30" s="878"/>
      <c r="W30" s="878"/>
      <c r="X30" s="878"/>
      <c r="Y30" s="878"/>
      <c r="Z30" s="878"/>
      <c r="AA30" s="878"/>
      <c r="AB30" s="878"/>
      <c r="AC30" s="878"/>
      <c r="AD30" s="878"/>
      <c r="AE30" s="878"/>
      <c r="AF30" s="878"/>
      <c r="AG30" s="878"/>
      <c r="AJ30" s="10" t="s">
        <v>223</v>
      </c>
      <c r="AK30" s="120"/>
      <c r="AL30" s="120"/>
      <c r="AM30" s="120"/>
      <c r="AN30" s="120"/>
      <c r="AO30" s="120"/>
      <c r="AP30" s="504"/>
      <c r="AQ30" s="504"/>
      <c r="AR30" s="504"/>
      <c r="AS30" s="504"/>
      <c r="AT30" s="504"/>
      <c r="AU30" s="504"/>
      <c r="AV30" s="504"/>
      <c r="AW30" s="504"/>
      <c r="AX30" s="504"/>
      <c r="AY30" s="504"/>
      <c r="AZ30" s="139"/>
      <c r="BA30" s="139"/>
      <c r="BB30" s="10" t="s">
        <v>223</v>
      </c>
      <c r="BC30"/>
      <c r="BD30"/>
      <c r="BE30"/>
      <c r="BF30"/>
      <c r="BG30"/>
      <c r="BH30"/>
      <c r="BI30"/>
      <c r="BJ30"/>
      <c r="BK30" s="505" t="s">
        <v>1008</v>
      </c>
      <c r="BM30" s="870"/>
      <c r="BN30"/>
      <c r="BO30"/>
      <c r="BP30"/>
      <c r="BQ30"/>
      <c r="BR30"/>
      <c r="BS30"/>
      <c r="BT30"/>
      <c r="BU30"/>
      <c r="BV30"/>
      <c r="BW30"/>
      <c r="BX30"/>
      <c r="BY30"/>
      <c r="BZ30"/>
    </row>
    <row r="31" spans="1:78" ht="15">
      <c r="A31" s="8" t="s">
        <v>24</v>
      </c>
      <c r="B31" s="877"/>
      <c r="C31" s="877"/>
      <c r="D31" s="842"/>
      <c r="E31" s="842"/>
      <c r="F31" s="842"/>
      <c r="G31" s="842"/>
      <c r="H31" s="842"/>
      <c r="I31" s="842"/>
      <c r="J31" s="842"/>
      <c r="K31" s="842"/>
      <c r="L31" s="842"/>
      <c r="M31" s="842"/>
      <c r="N31" s="842"/>
      <c r="O31" s="842"/>
      <c r="P31" s="842"/>
      <c r="Q31" s="842"/>
      <c r="R31" s="842"/>
      <c r="S31" s="842"/>
      <c r="T31" s="842"/>
      <c r="U31" s="842"/>
      <c r="V31" s="842"/>
      <c r="AJ31" s="1159" t="s">
        <v>794</v>
      </c>
      <c r="AK31" s="503"/>
      <c r="AL31" s="1259"/>
      <c r="AM31" s="1260"/>
      <c r="AN31" s="1260"/>
      <c r="AO31" s="503"/>
      <c r="AP31" s="503"/>
      <c r="AQ31" s="503"/>
      <c r="AR31" s="503"/>
      <c r="AS31" s="503"/>
      <c r="AT31" s="503"/>
      <c r="AU31" s="503"/>
      <c r="AV31" s="503"/>
      <c r="AW31" s="503"/>
      <c r="AX31" s="503"/>
      <c r="AY31" s="503"/>
      <c r="AZ31" s="879"/>
      <c r="BA31" s="139"/>
      <c r="BB31" s="505" t="s">
        <v>795</v>
      </c>
      <c r="BC31"/>
      <c r="BD31"/>
      <c r="BE31"/>
      <c r="BF31"/>
      <c r="BG31"/>
      <c r="BH31"/>
      <c r="BI31"/>
      <c r="BJ31"/>
      <c r="BK31"/>
      <c r="BL31" s="1159" t="s">
        <v>731</v>
      </c>
      <c r="BM31" s="870"/>
      <c r="BN31"/>
      <c r="BO31"/>
      <c r="BP31"/>
      <c r="BQ31"/>
      <c r="BR31"/>
      <c r="BS31"/>
      <c r="BT31"/>
      <c r="BU31"/>
      <c r="BV31"/>
      <c r="BW31"/>
      <c r="BX31"/>
      <c r="BY31"/>
      <c r="BZ31"/>
    </row>
    <row r="32" spans="1:78" ht="15">
      <c r="A32" s="8" t="s">
        <v>25</v>
      </c>
      <c r="B32" s="877"/>
      <c r="C32" s="877"/>
      <c r="D32" s="842"/>
      <c r="E32" s="842"/>
      <c r="F32" s="842"/>
      <c r="G32" s="842"/>
      <c r="H32" s="842"/>
      <c r="I32" s="842"/>
      <c r="J32" s="842"/>
      <c r="K32" s="842"/>
      <c r="L32" s="842"/>
      <c r="M32" s="842"/>
      <c r="N32" s="842"/>
      <c r="O32" s="842"/>
      <c r="P32" s="842"/>
      <c r="Q32" s="842"/>
      <c r="R32" s="842"/>
      <c r="S32" s="842"/>
      <c r="T32" s="842"/>
      <c r="U32" s="842"/>
      <c r="V32" s="842"/>
      <c r="AJ32" s="10"/>
      <c r="AK32" s="235"/>
      <c r="AL32" s="235"/>
      <c r="AM32" s="235"/>
      <c r="AN32" s="235"/>
      <c r="AO32" s="235"/>
      <c r="AP32" s="235"/>
      <c r="AQ32" s="235"/>
      <c r="AR32" s="235"/>
      <c r="AS32" s="235"/>
      <c r="AT32" s="235"/>
      <c r="AU32" s="235"/>
      <c r="AV32" s="235"/>
      <c r="AW32" s="235"/>
      <c r="AX32" s="235"/>
      <c r="AY32" s="235"/>
      <c r="AZ32" s="235"/>
      <c r="BA32" s="139"/>
      <c r="BB32" s="1158" t="s">
        <v>731</v>
      </c>
      <c r="BC32"/>
      <c r="BD32"/>
      <c r="BE32"/>
      <c r="BF32"/>
      <c r="BG32"/>
      <c r="BH32"/>
      <c r="BI32"/>
      <c r="BJ32"/>
      <c r="BK32"/>
      <c r="BM32"/>
      <c r="BN32"/>
      <c r="BO32"/>
      <c r="BP32"/>
      <c r="BQ32"/>
      <c r="BR32"/>
      <c r="BS32"/>
      <c r="BT32"/>
      <c r="BU32"/>
      <c r="BV32"/>
      <c r="BW32"/>
      <c r="BX32"/>
      <c r="BY32"/>
      <c r="BZ32"/>
    </row>
    <row r="33" spans="1:78" ht="15">
      <c r="A33" s="842"/>
      <c r="B33" s="842"/>
      <c r="C33" s="877"/>
      <c r="D33" s="880"/>
      <c r="E33" s="880"/>
      <c r="F33" s="842"/>
      <c r="G33" s="842"/>
      <c r="H33" s="842"/>
      <c r="I33" s="842"/>
      <c r="J33" s="842"/>
      <c r="K33" s="842"/>
      <c r="L33" s="842"/>
      <c r="M33" s="842"/>
      <c r="N33" s="842"/>
      <c r="O33" s="842"/>
      <c r="P33" s="842"/>
      <c r="Q33" s="842"/>
      <c r="R33" s="842"/>
      <c r="S33" s="842"/>
      <c r="T33" s="842"/>
      <c r="U33" s="842"/>
      <c r="V33" s="842"/>
      <c r="AJ33" s="147"/>
      <c r="AK33" s="147"/>
      <c r="AL33" s="147"/>
      <c r="AM33" s="147"/>
      <c r="AN33" s="147"/>
      <c r="AO33" s="147"/>
      <c r="AP33" s="109"/>
      <c r="AQ33" s="109"/>
      <c r="AR33" s="109"/>
      <c r="AS33" s="109"/>
      <c r="AT33" s="139"/>
      <c r="AU33" s="139"/>
      <c r="AV33" s="139"/>
      <c r="AW33" s="139"/>
      <c r="AX33" s="139"/>
      <c r="AY33" s="139"/>
      <c r="BA33" s="139"/>
      <c r="BB33"/>
      <c r="BC33"/>
      <c r="BD33"/>
      <c r="BE33"/>
      <c r="BF33"/>
      <c r="BG33"/>
      <c r="BH33"/>
      <c r="BI33"/>
      <c r="BJ33"/>
      <c r="BK33"/>
      <c r="BL33"/>
      <c r="BM33"/>
      <c r="BN33"/>
      <c r="BO33"/>
      <c r="BP33"/>
      <c r="BQ33"/>
      <c r="BR33"/>
      <c r="BS33"/>
      <c r="BT33"/>
      <c r="BU33"/>
      <c r="BV33"/>
      <c r="BW33"/>
      <c r="BX33"/>
      <c r="BY33"/>
      <c r="BZ33"/>
    </row>
    <row r="34" spans="1:78" ht="15">
      <c r="A34" s="8" t="s">
        <v>26</v>
      </c>
      <c r="B34" s="881"/>
      <c r="C34" s="881"/>
      <c r="D34" s="882"/>
      <c r="E34" s="882"/>
      <c r="F34" s="883"/>
      <c r="G34" s="883"/>
      <c r="H34" s="883"/>
      <c r="I34" s="883"/>
      <c r="J34" s="883"/>
      <c r="K34" s="883"/>
      <c r="L34" s="883"/>
      <c r="M34" s="883"/>
      <c r="N34" s="883"/>
      <c r="O34" s="842"/>
      <c r="P34" s="842"/>
      <c r="Q34" s="842"/>
      <c r="R34" s="842"/>
      <c r="S34" s="842"/>
      <c r="T34" s="842"/>
      <c r="U34" s="842"/>
      <c r="V34" s="842"/>
      <c r="AJ34" s="147"/>
      <c r="AK34" s="147"/>
      <c r="AL34" s="147"/>
      <c r="AM34" s="147"/>
      <c r="AN34" s="147"/>
      <c r="AO34" s="147"/>
      <c r="AP34" s="147"/>
      <c r="AQ34" s="109"/>
      <c r="AR34" s="139"/>
      <c r="AS34" s="139"/>
      <c r="AT34" s="139"/>
      <c r="AU34" s="139"/>
      <c r="AV34" s="139"/>
      <c r="AW34" s="139"/>
      <c r="AX34" s="139"/>
      <c r="AY34" s="139"/>
      <c r="AZ34" s="159" t="s">
        <v>729</v>
      </c>
      <c r="BA34" s="139"/>
      <c r="BB34"/>
      <c r="BC34"/>
      <c r="BD34"/>
      <c r="BE34"/>
      <c r="BF34"/>
      <c r="BG34"/>
      <c r="BH34"/>
      <c r="BI34"/>
      <c r="BJ34"/>
      <c r="BK34"/>
      <c r="BL34" s="159" t="s">
        <v>732</v>
      </c>
      <c r="BM34"/>
      <c r="BN34"/>
      <c r="BO34"/>
      <c r="BP34"/>
      <c r="BQ34"/>
      <c r="BR34"/>
      <c r="BS34"/>
      <c r="BT34"/>
      <c r="BU34"/>
      <c r="BV34"/>
      <c r="BW34"/>
      <c r="BX34"/>
      <c r="BY34"/>
      <c r="BZ34"/>
    </row>
    <row r="35" spans="1:78" ht="15">
      <c r="A35" s="2100" t="s">
        <v>28</v>
      </c>
      <c r="B35" s="8" t="s">
        <v>673</v>
      </c>
      <c r="C35" s="881"/>
      <c r="D35" s="882"/>
      <c r="E35" s="882"/>
      <c r="F35" s="883"/>
      <c r="G35" s="883"/>
      <c r="H35" s="883"/>
      <c r="I35" s="883"/>
      <c r="J35" s="883"/>
      <c r="K35" s="883"/>
      <c r="L35" s="883"/>
      <c r="M35" s="883"/>
      <c r="N35" s="883"/>
      <c r="O35" s="842"/>
      <c r="P35" s="842"/>
      <c r="Q35" s="842"/>
      <c r="R35" s="842"/>
      <c r="S35" s="842"/>
      <c r="T35" s="842"/>
      <c r="U35" s="842"/>
      <c r="V35" s="842"/>
      <c r="AJ35" s="147"/>
      <c r="AK35" s="147"/>
      <c r="AL35" s="147"/>
      <c r="AM35" s="147"/>
      <c r="AN35" s="147"/>
      <c r="AO35" s="147"/>
      <c r="AP35" s="109"/>
      <c r="AQ35" s="109"/>
      <c r="AR35" s="139"/>
      <c r="AS35" s="139"/>
      <c r="AT35" s="139"/>
      <c r="AU35" s="139"/>
      <c r="AV35" s="139"/>
      <c r="AW35" s="139"/>
      <c r="AX35" s="139"/>
      <c r="AY35" s="139"/>
      <c r="AZ35" s="159" t="s">
        <v>730</v>
      </c>
      <c r="BA35" s="139"/>
      <c r="BB35"/>
      <c r="BC35"/>
      <c r="BD35"/>
      <c r="BE35"/>
      <c r="BF35"/>
      <c r="BG35"/>
      <c r="BH35"/>
      <c r="BI35"/>
      <c r="BJ35"/>
      <c r="BK35"/>
      <c r="BL35" s="159" t="s">
        <v>733</v>
      </c>
      <c r="BM35"/>
      <c r="BN35"/>
      <c r="BO35"/>
      <c r="BP35"/>
      <c r="BQ35"/>
      <c r="BR35"/>
      <c r="BS35"/>
      <c r="BT35"/>
      <c r="BU35"/>
      <c r="BV35"/>
      <c r="BW35"/>
      <c r="BX35"/>
      <c r="BY35"/>
      <c r="BZ35"/>
    </row>
    <row r="36" spans="1:78" ht="15">
      <c r="A36" s="2100"/>
      <c r="B36" s="881" t="s">
        <v>674</v>
      </c>
      <c r="C36" s="881"/>
      <c r="D36" s="882"/>
      <c r="E36" s="882"/>
      <c r="F36" s="883"/>
      <c r="G36" s="883"/>
      <c r="H36" s="883"/>
      <c r="I36" s="883"/>
      <c r="J36" s="883"/>
      <c r="K36" s="883"/>
      <c r="L36" s="883"/>
      <c r="M36" s="883"/>
      <c r="N36" s="883"/>
      <c r="O36" s="842"/>
      <c r="P36" s="842"/>
      <c r="Q36" s="842"/>
      <c r="R36" s="842"/>
      <c r="S36" s="842"/>
      <c r="T36" s="842"/>
      <c r="U36" s="842"/>
      <c r="V36" s="842"/>
      <c r="AJ36" s="147"/>
      <c r="AK36" s="147"/>
      <c r="AL36" s="147"/>
      <c r="AM36" s="147"/>
      <c r="AN36" s="147"/>
      <c r="AO36" s="147"/>
      <c r="AP36" s="109"/>
      <c r="AQ36" s="109"/>
      <c r="AR36" s="139"/>
      <c r="AS36" s="139"/>
      <c r="AT36" s="139"/>
      <c r="AU36" s="139"/>
      <c r="AV36" s="139"/>
      <c r="AW36" s="139"/>
      <c r="AX36" s="139"/>
      <c r="AY36" s="139"/>
      <c r="AZ36" s="139"/>
      <c r="BA36" s="139"/>
      <c r="BB36"/>
      <c r="BC36"/>
      <c r="BD36"/>
      <c r="BE36"/>
      <c r="BF36"/>
      <c r="BG36"/>
      <c r="BH36"/>
      <c r="BI36"/>
      <c r="BJ36"/>
      <c r="BK36"/>
      <c r="BL36"/>
      <c r="BM36"/>
      <c r="BN36"/>
      <c r="BO36"/>
      <c r="BP36"/>
      <c r="BQ36"/>
      <c r="BR36"/>
      <c r="BS36"/>
      <c r="BT36"/>
      <c r="BU36"/>
      <c r="BV36"/>
      <c r="BW36"/>
      <c r="BX36"/>
      <c r="BY36"/>
      <c r="BZ36"/>
    </row>
    <row r="37" spans="1:78" ht="15" customHeight="1">
      <c r="A37" s="2100"/>
      <c r="B37" s="881" t="s">
        <v>137</v>
      </c>
      <c r="C37" s="881"/>
      <c r="D37" s="882"/>
      <c r="E37" s="882"/>
      <c r="F37" s="883"/>
      <c r="G37" s="883"/>
      <c r="H37" s="883"/>
      <c r="I37" s="883"/>
      <c r="J37" s="883"/>
      <c r="K37" s="883"/>
      <c r="L37" s="883"/>
      <c r="M37" s="883"/>
      <c r="N37" s="883"/>
      <c r="O37" s="842"/>
      <c r="P37" s="842"/>
      <c r="Q37" s="842"/>
      <c r="R37" s="842"/>
      <c r="S37" s="842"/>
      <c r="T37" s="842"/>
      <c r="U37" s="842"/>
      <c r="V37" s="842"/>
      <c r="AJ37" s="147"/>
      <c r="AK37" s="147"/>
      <c r="AL37" s="147"/>
      <c r="AM37" s="147"/>
      <c r="AN37" s="147"/>
      <c r="AO37" s="147"/>
      <c r="AP37" s="109"/>
      <c r="AQ37" s="109"/>
      <c r="AR37" s="139"/>
      <c r="AS37" s="139"/>
      <c r="AT37" s="139"/>
      <c r="AU37" s="139"/>
      <c r="AV37" s="139"/>
      <c r="AW37" s="139"/>
      <c r="AX37" s="139"/>
      <c r="AY37" s="139"/>
      <c r="AZ37" s="139"/>
      <c r="BA37" s="139"/>
      <c r="BB37"/>
      <c r="BC37"/>
      <c r="BD37"/>
      <c r="BE37"/>
      <c r="BF37"/>
      <c r="BG37"/>
      <c r="BH37"/>
      <c r="BI37"/>
      <c r="BJ37"/>
      <c r="BK37"/>
      <c r="BL37"/>
      <c r="BM37"/>
      <c r="BN37"/>
      <c r="BO37"/>
      <c r="BP37"/>
      <c r="BQ37"/>
      <c r="BR37"/>
      <c r="BS37"/>
      <c r="BT37"/>
      <c r="BU37"/>
      <c r="BV37"/>
      <c r="BW37"/>
      <c r="BX37"/>
      <c r="BY37"/>
      <c r="BZ37"/>
    </row>
    <row r="38" spans="1:78" ht="34.700000000000003" customHeight="1">
      <c r="A38" s="831" t="s">
        <v>13</v>
      </c>
      <c r="B38" s="2166" t="s">
        <v>675</v>
      </c>
      <c r="C38" s="2166"/>
      <c r="D38" s="2166"/>
      <c r="E38" s="2166"/>
      <c r="F38" s="2166"/>
      <c r="G38" s="2166"/>
      <c r="H38" s="2166"/>
      <c r="I38" s="2166"/>
      <c r="J38" s="1337"/>
      <c r="K38" s="1337"/>
      <c r="L38" s="1337"/>
      <c r="M38" s="1337"/>
      <c r="N38" s="1337"/>
      <c r="O38" s="842"/>
      <c r="P38" s="842"/>
      <c r="Q38" s="842"/>
      <c r="R38" s="842"/>
      <c r="S38" s="842"/>
      <c r="T38" s="842"/>
      <c r="U38" s="842"/>
      <c r="V38" s="842"/>
      <c r="AJ38"/>
      <c r="AK38"/>
      <c r="AL38"/>
      <c r="AM38"/>
      <c r="AN38"/>
      <c r="AO38"/>
      <c r="AP38" s="139"/>
      <c r="AQ38" s="139"/>
      <c r="AR38" s="139"/>
      <c r="AS38" s="139"/>
      <c r="AT38" s="139"/>
      <c r="AU38" s="139"/>
      <c r="AV38" s="139"/>
      <c r="AW38" s="139"/>
      <c r="AX38" s="139"/>
      <c r="AY38" s="139"/>
      <c r="AZ38" s="139"/>
      <c r="BA38" s="139"/>
      <c r="BB38"/>
      <c r="BC38"/>
      <c r="BD38"/>
      <c r="BE38"/>
      <c r="BF38"/>
      <c r="BJ38"/>
      <c r="BK38"/>
      <c r="BL38"/>
      <c r="BM38"/>
      <c r="BN38"/>
      <c r="BO38"/>
      <c r="BP38"/>
      <c r="BQ38"/>
      <c r="BR38"/>
      <c r="BS38"/>
      <c r="BT38"/>
      <c r="BU38"/>
      <c r="BV38"/>
      <c r="BW38"/>
      <c r="BX38"/>
      <c r="BY38"/>
      <c r="BZ38"/>
    </row>
    <row r="39" spans="1:78" ht="15.75">
      <c r="A39" s="9" t="s">
        <v>31</v>
      </c>
      <c r="B39" s="881" t="s">
        <v>925</v>
      </c>
      <c r="C39" s="881"/>
      <c r="D39" s="884"/>
      <c r="E39" s="884"/>
      <c r="F39" s="883"/>
      <c r="G39" s="883"/>
      <c r="H39" s="883"/>
      <c r="I39" s="883"/>
      <c r="J39" s="883"/>
      <c r="K39" s="883"/>
      <c r="L39" s="883"/>
      <c r="M39" s="883"/>
      <c r="N39" s="883"/>
      <c r="O39" s="842"/>
      <c r="P39" s="842"/>
      <c r="Q39" s="842"/>
      <c r="R39" s="842"/>
      <c r="S39" s="842"/>
      <c r="T39" s="842"/>
      <c r="U39" s="842"/>
      <c r="V39" s="842"/>
      <c r="AJ39" s="139"/>
      <c r="AK39" s="139"/>
      <c r="AL39" s="139"/>
      <c r="AM39" s="139"/>
      <c r="AN39" s="139"/>
      <c r="AO39" s="139"/>
      <c r="AP39" s="113"/>
      <c r="AQ39" s="139"/>
      <c r="AR39" s="139"/>
      <c r="AS39"/>
      <c r="AT39" s="139"/>
      <c r="AU39" s="139"/>
      <c r="AV39" s="139"/>
      <c r="AW39" s="139"/>
      <c r="AX39" s="139"/>
      <c r="AY39" s="139"/>
      <c r="AZ39" s="139"/>
      <c r="BA39" s="139"/>
      <c r="BB39"/>
      <c r="BC39"/>
      <c r="BD39"/>
      <c r="BE39"/>
      <c r="BF39"/>
      <c r="BJ39"/>
      <c r="BK39"/>
      <c r="BL39"/>
      <c r="BM39"/>
      <c r="BN39"/>
      <c r="BO39"/>
      <c r="BP39"/>
      <c r="BQ39"/>
      <c r="BR39"/>
      <c r="BS39"/>
      <c r="BT39"/>
      <c r="BU39"/>
      <c r="BV39"/>
      <c r="BW39"/>
      <c r="BX39"/>
      <c r="BY39"/>
      <c r="BZ39"/>
    </row>
    <row r="40" spans="1:78" ht="15">
      <c r="A40" s="2100" t="s">
        <v>32</v>
      </c>
      <c r="B40" s="881" t="s">
        <v>157</v>
      </c>
      <c r="C40" s="881"/>
      <c r="D40" s="881"/>
      <c r="E40" s="881"/>
      <c r="F40" s="881"/>
      <c r="G40" s="881"/>
      <c r="H40" s="881"/>
      <c r="I40" s="881"/>
      <c r="J40" s="881"/>
      <c r="K40" s="881"/>
      <c r="L40" s="881"/>
      <c r="M40" s="881"/>
      <c r="N40" s="881"/>
      <c r="O40" s="842"/>
      <c r="P40" s="842"/>
      <c r="Q40" s="842"/>
      <c r="R40" s="842"/>
      <c r="S40" s="842"/>
      <c r="T40" s="842"/>
      <c r="U40" s="842"/>
      <c r="V40" s="842"/>
      <c r="W40" s="842"/>
      <c r="X40" s="842"/>
      <c r="Y40" s="842"/>
      <c r="Z40" s="842"/>
      <c r="AA40" s="842"/>
      <c r="AB40" s="842"/>
      <c r="AC40" s="842"/>
      <c r="AD40" s="842"/>
      <c r="AJ40" s="139"/>
      <c r="AK40" s="139"/>
      <c r="AL40" s="139"/>
      <c r="AM40" s="139"/>
      <c r="AN40" s="139"/>
      <c r="AO40" s="139"/>
      <c r="AP40" s="139"/>
      <c r="AQ40" s="139"/>
      <c r="AR40" s="139"/>
      <c r="AS40" s="139"/>
      <c r="AT40" s="139"/>
      <c r="AU40" s="139"/>
      <c r="AV40" s="139"/>
      <c r="AW40" s="139"/>
      <c r="AX40" s="139"/>
      <c r="AY40" s="139"/>
      <c r="AZ40" s="139"/>
      <c r="BA40" s="139"/>
      <c r="BB40"/>
      <c r="BC40"/>
      <c r="BD40"/>
      <c r="BE40"/>
      <c r="BF40"/>
      <c r="BJ40"/>
      <c r="BK40"/>
      <c r="BL40"/>
      <c r="BM40"/>
      <c r="BN40"/>
      <c r="BO40"/>
      <c r="BP40"/>
      <c r="BQ40"/>
      <c r="BR40"/>
      <c r="BS40"/>
      <c r="BT40"/>
      <c r="BU40"/>
      <c r="BV40"/>
      <c r="BW40"/>
      <c r="BX40"/>
      <c r="BY40"/>
      <c r="BZ40"/>
    </row>
    <row r="41" spans="1:78" ht="15">
      <c r="A41" s="2100"/>
      <c r="B41" s="881" t="s">
        <v>153</v>
      </c>
      <c r="C41" s="881"/>
      <c r="D41" s="881"/>
      <c r="E41" s="881"/>
      <c r="F41" s="881"/>
      <c r="G41" s="881"/>
      <c r="H41" s="881"/>
      <c r="I41" s="881"/>
      <c r="J41" s="881"/>
      <c r="K41" s="881"/>
      <c r="L41" s="881"/>
      <c r="M41" s="881"/>
      <c r="N41" s="881"/>
      <c r="O41" s="842"/>
      <c r="P41" s="842"/>
      <c r="Q41" s="842"/>
      <c r="R41" s="842"/>
      <c r="S41" s="842"/>
      <c r="T41" s="842"/>
      <c r="U41" s="842"/>
      <c r="V41" s="842"/>
      <c r="W41" s="842"/>
      <c r="X41" s="842"/>
      <c r="Y41" s="842"/>
      <c r="Z41" s="842"/>
      <c r="AA41" s="842"/>
      <c r="AB41" s="842"/>
      <c r="AC41" s="842"/>
      <c r="AD41" s="842"/>
      <c r="AJ41" s="139"/>
      <c r="AK41" s="139"/>
      <c r="AL41" s="139"/>
      <c r="AM41" s="139"/>
      <c r="AN41" s="139"/>
      <c r="AO41" s="139"/>
      <c r="AP41" s="139"/>
      <c r="AQ41" s="139"/>
      <c r="AR41" s="139"/>
      <c r="AS41" s="139"/>
      <c r="AT41" s="139"/>
      <c r="AU41" s="139"/>
      <c r="AV41" s="139"/>
      <c r="AW41" s="139"/>
      <c r="AX41" s="139"/>
      <c r="AY41" s="139"/>
      <c r="AZ41" s="139"/>
      <c r="BA41" s="139"/>
      <c r="BB41"/>
      <c r="BC41"/>
      <c r="BD41"/>
      <c r="BE41"/>
      <c r="BF41"/>
      <c r="BJ41"/>
      <c r="BK41"/>
      <c r="BL41"/>
      <c r="BM41"/>
      <c r="BN41"/>
      <c r="BO41"/>
      <c r="BP41"/>
      <c r="BQ41"/>
      <c r="BR41"/>
      <c r="BS41"/>
      <c r="BT41"/>
      <c r="BU41"/>
      <c r="BV41"/>
      <c r="BW41"/>
      <c r="BX41"/>
      <c r="BY41"/>
      <c r="BZ41"/>
    </row>
    <row r="42" spans="1:78" ht="15">
      <c r="A42" s="9" t="s">
        <v>19</v>
      </c>
      <c r="B42" s="109" t="s">
        <v>926</v>
      </c>
      <c r="C42" s="885"/>
      <c r="D42" s="886"/>
      <c r="E42" s="886"/>
      <c r="F42" s="887"/>
      <c r="G42" s="887"/>
      <c r="H42" s="887"/>
      <c r="I42" s="887"/>
      <c r="J42" s="887"/>
      <c r="K42" s="887"/>
      <c r="L42" s="887"/>
      <c r="M42" s="887"/>
      <c r="N42" s="887"/>
      <c r="O42" s="842"/>
      <c r="P42" s="842"/>
      <c r="Q42" s="842"/>
      <c r="R42" s="842"/>
      <c r="S42" s="842"/>
      <c r="T42" s="842"/>
      <c r="U42" s="842"/>
      <c r="V42" s="842"/>
      <c r="W42" s="842"/>
      <c r="X42" s="842"/>
      <c r="Y42" s="842"/>
      <c r="Z42" s="842"/>
      <c r="AA42" s="842"/>
      <c r="AB42" s="842"/>
      <c r="AC42" s="842"/>
      <c r="AD42" s="842"/>
      <c r="AJ42" s="139"/>
      <c r="AK42" s="139"/>
      <c r="AL42" s="139"/>
      <c r="AM42" s="139"/>
      <c r="AN42" s="139"/>
      <c r="AO42" s="139"/>
      <c r="AP42" s="139"/>
      <c r="AQ42" s="139"/>
      <c r="AR42" s="139"/>
      <c r="AS42" s="139"/>
      <c r="AT42" s="139"/>
      <c r="AU42" s="139"/>
      <c r="AV42" s="139"/>
      <c r="AW42" s="139"/>
      <c r="AX42" s="139"/>
      <c r="AY42" s="139"/>
      <c r="AZ42" s="139"/>
      <c r="BA42" s="139"/>
      <c r="BB42"/>
      <c r="BC42"/>
      <c r="BD42"/>
      <c r="BE42"/>
      <c r="BF42"/>
      <c r="BJ42"/>
      <c r="BK42"/>
      <c r="BL42"/>
      <c r="BM42"/>
      <c r="BN42"/>
      <c r="BO42"/>
      <c r="BP42"/>
      <c r="BQ42"/>
      <c r="BR42"/>
      <c r="BS42"/>
      <c r="BT42"/>
      <c r="BU42"/>
      <c r="BV42"/>
      <c r="BW42"/>
      <c r="BX42"/>
      <c r="BY42"/>
      <c r="BZ42"/>
    </row>
    <row r="43" spans="1:78" ht="15">
      <c r="A43" s="9" t="s">
        <v>33</v>
      </c>
      <c r="B43" s="8" t="s">
        <v>145</v>
      </c>
      <c r="C43" s="90"/>
      <c r="D43" s="90"/>
      <c r="E43" s="90"/>
      <c r="F43" s="90"/>
      <c r="G43" s="91"/>
      <c r="H43" s="92"/>
      <c r="I43" s="90"/>
      <c r="J43" s="90"/>
      <c r="K43" s="90"/>
      <c r="L43" s="883"/>
      <c r="M43" s="883"/>
      <c r="N43" s="883"/>
      <c r="O43" s="842"/>
      <c r="P43" s="842"/>
      <c r="Q43" s="842"/>
      <c r="R43" s="842"/>
      <c r="S43" s="842"/>
      <c r="T43" s="842"/>
      <c r="U43" s="842"/>
      <c r="V43" s="842"/>
      <c r="W43" s="842"/>
      <c r="X43" s="842"/>
      <c r="Y43" s="842"/>
      <c r="Z43" s="842"/>
      <c r="AA43" s="842"/>
      <c r="AB43" s="842"/>
      <c r="AC43" s="842"/>
      <c r="AD43" s="842"/>
      <c r="AJ43" s="139"/>
      <c r="AK43" s="139"/>
      <c r="AL43" s="139"/>
      <c r="AM43" s="139"/>
      <c r="AN43" s="139"/>
      <c r="AO43" s="139"/>
      <c r="AP43" s="139"/>
      <c r="AQ43" s="139"/>
      <c r="AR43" s="139"/>
      <c r="AS43" s="139"/>
      <c r="AT43" s="139"/>
      <c r="AU43" s="139"/>
      <c r="AV43" s="139"/>
      <c r="AW43" s="139"/>
      <c r="AX43" s="139"/>
      <c r="AY43" s="139"/>
      <c r="AZ43" s="139"/>
      <c r="BA43" s="139"/>
      <c r="BB43"/>
      <c r="BC43"/>
      <c r="BD43"/>
      <c r="BE43"/>
      <c r="BF43"/>
      <c r="BJ43"/>
      <c r="BK43"/>
      <c r="BL43"/>
      <c r="BM43"/>
      <c r="BN43"/>
      <c r="BO43"/>
      <c r="BP43"/>
      <c r="BQ43"/>
      <c r="BR43"/>
      <c r="BS43"/>
      <c r="BT43"/>
      <c r="BU43"/>
      <c r="BV43"/>
      <c r="BW43"/>
      <c r="BX43"/>
      <c r="BY43"/>
      <c r="BZ43"/>
    </row>
    <row r="44" spans="1:78" ht="15">
      <c r="A44" s="9" t="s">
        <v>79</v>
      </c>
      <c r="B44" s="8" t="s">
        <v>161</v>
      </c>
      <c r="C44" s="8"/>
      <c r="D44" s="8"/>
      <c r="E44" s="8"/>
      <c r="F44" s="8"/>
      <c r="G44" s="8"/>
      <c r="H44" s="8"/>
      <c r="I44" s="8"/>
      <c r="J44" s="8"/>
      <c r="K44" s="8"/>
      <c r="L44" s="8"/>
      <c r="M44" s="8"/>
      <c r="N44" s="8"/>
      <c r="O44" s="842"/>
      <c r="P44" s="842"/>
      <c r="Q44" s="842"/>
      <c r="R44" s="842"/>
      <c r="S44" s="842"/>
      <c r="T44" s="842"/>
      <c r="U44" s="842"/>
      <c r="V44" s="842"/>
      <c r="W44" s="842"/>
      <c r="X44" s="842"/>
      <c r="Y44" s="842"/>
      <c r="Z44" s="842"/>
      <c r="AA44" s="842"/>
      <c r="AB44" s="842"/>
      <c r="AC44" s="842"/>
      <c r="AD44" s="842"/>
      <c r="AJ44" s="139"/>
      <c r="AK44" s="139"/>
      <c r="AL44" s="139"/>
      <c r="AM44" s="139"/>
      <c r="AN44" s="139"/>
      <c r="AO44" s="139"/>
      <c r="AP44" s="139"/>
      <c r="AQ44" s="139"/>
      <c r="AR44" s="139"/>
      <c r="AS44" s="139"/>
      <c r="AT44" s="139"/>
      <c r="AU44" s="139"/>
      <c r="AV44" s="139"/>
      <c r="AW44" s="139"/>
      <c r="AX44" s="139"/>
      <c r="AY44" s="139"/>
      <c r="AZ44" s="139"/>
      <c r="BA44" s="139"/>
      <c r="BB44"/>
      <c r="BC44"/>
      <c r="BD44"/>
      <c r="BE44"/>
      <c r="BF44"/>
      <c r="BJ44"/>
      <c r="BK44"/>
      <c r="BL44"/>
      <c r="BM44"/>
      <c r="BN44"/>
      <c r="BO44"/>
      <c r="BP44"/>
      <c r="BQ44"/>
      <c r="BR44"/>
      <c r="BS44"/>
      <c r="BT44"/>
      <c r="BU44"/>
      <c r="BV44"/>
      <c r="BW44"/>
      <c r="BX44"/>
      <c r="BY44"/>
      <c r="BZ44"/>
    </row>
    <row r="45" spans="1:78" ht="15">
      <c r="A45" s="9" t="s">
        <v>34</v>
      </c>
      <c r="B45" s="217" t="s">
        <v>676</v>
      </c>
      <c r="C45" s="888"/>
      <c r="D45" s="888"/>
      <c r="E45" s="888"/>
      <c r="F45" s="888"/>
      <c r="G45" s="888"/>
      <c r="H45" s="888"/>
      <c r="I45" s="888"/>
      <c r="J45" s="883"/>
      <c r="K45" s="883"/>
      <c r="L45" s="883"/>
      <c r="M45" s="883"/>
      <c r="N45" s="883"/>
      <c r="O45" s="877"/>
      <c r="P45" s="877"/>
      <c r="Q45" s="877"/>
      <c r="R45" s="877"/>
      <c r="S45" s="877"/>
      <c r="T45" s="877"/>
      <c r="U45" s="877"/>
      <c r="V45" s="877"/>
      <c r="W45" s="877"/>
      <c r="X45" s="877"/>
      <c r="Y45" s="877"/>
      <c r="Z45" s="877"/>
      <c r="AA45" s="877"/>
      <c r="AB45" s="877"/>
      <c r="AC45" s="842"/>
      <c r="AD45" s="842"/>
      <c r="AJ45" s="139"/>
      <c r="AK45" s="139"/>
      <c r="AL45" s="139"/>
      <c r="AM45" s="139"/>
      <c r="AN45" s="139"/>
      <c r="AO45" s="139"/>
      <c r="AP45" s="139"/>
      <c r="AQ45" s="139"/>
      <c r="AR45" s="139"/>
      <c r="AS45" s="139"/>
      <c r="AT45" s="139"/>
      <c r="AU45" s="139"/>
      <c r="AV45" s="139"/>
      <c r="AW45" s="139"/>
      <c r="AX45" s="139"/>
      <c r="AY45" s="139"/>
      <c r="AZ45" s="139"/>
      <c r="BA45" s="139"/>
      <c r="BB45"/>
      <c r="BC45"/>
      <c r="BD45"/>
      <c r="BE45"/>
      <c r="BF45"/>
      <c r="BJ45"/>
      <c r="BK45"/>
      <c r="BL45"/>
      <c r="BM45"/>
      <c r="BN45"/>
      <c r="BO45"/>
      <c r="BP45"/>
      <c r="BQ45"/>
      <c r="BR45"/>
      <c r="BS45"/>
      <c r="BT45"/>
      <c r="BU45"/>
      <c r="BV45"/>
      <c r="BW45"/>
      <c r="BX45"/>
      <c r="BY45"/>
      <c r="BZ45"/>
    </row>
    <row r="46" spans="1:78" ht="15">
      <c r="A46" s="9" t="s">
        <v>284</v>
      </c>
      <c r="B46" s="881" t="s">
        <v>1002</v>
      </c>
      <c r="C46" s="881"/>
      <c r="D46" s="881"/>
      <c r="E46" s="881"/>
      <c r="F46" s="881"/>
      <c r="G46" s="881"/>
      <c r="H46" s="881"/>
      <c r="I46" s="881"/>
      <c r="J46" s="883"/>
      <c r="K46" s="883"/>
      <c r="L46" s="883"/>
      <c r="M46" s="883"/>
      <c r="N46" s="883"/>
      <c r="O46" s="877"/>
      <c r="P46" s="877"/>
      <c r="Q46" s="877"/>
      <c r="R46" s="877"/>
      <c r="S46" s="842"/>
      <c r="T46" s="877"/>
      <c r="U46" s="877"/>
      <c r="V46" s="877"/>
      <c r="W46" s="877"/>
      <c r="X46" s="877"/>
      <c r="Y46" s="877"/>
      <c r="Z46" s="877"/>
      <c r="AA46" s="877"/>
      <c r="AB46" s="877"/>
      <c r="AC46" s="842"/>
      <c r="AD46" s="842"/>
      <c r="AJ46" s="139"/>
      <c r="AK46" s="139"/>
      <c r="AL46" s="139"/>
      <c r="AM46" s="139"/>
      <c r="AN46" s="139"/>
      <c r="AO46" s="139"/>
      <c r="AP46" s="139"/>
      <c r="AQ46" s="139"/>
      <c r="AR46" s="139"/>
      <c r="AS46" s="139"/>
      <c r="AT46" s="139"/>
      <c r="AU46" s="139"/>
      <c r="AV46" s="139"/>
      <c r="AW46" s="139"/>
      <c r="AX46" s="139"/>
      <c r="AY46" s="139"/>
      <c r="AZ46" s="139"/>
      <c r="BA46" s="139"/>
      <c r="BB46"/>
      <c r="BC46"/>
      <c r="BD46"/>
      <c r="BE46"/>
      <c r="BF46"/>
      <c r="BK46"/>
      <c r="BL46"/>
      <c r="BM46"/>
      <c r="BN46"/>
      <c r="BO46"/>
      <c r="BP46"/>
      <c r="BQ46"/>
      <c r="BR46"/>
      <c r="BS46"/>
      <c r="BT46"/>
      <c r="BU46"/>
      <c r="BV46"/>
      <c r="BW46"/>
      <c r="BX46"/>
      <c r="BY46"/>
      <c r="BZ46"/>
    </row>
    <row r="47" spans="1:78" ht="15">
      <c r="A47" s="9" t="s">
        <v>35</v>
      </c>
      <c r="B47" s="8" t="s">
        <v>171</v>
      </c>
      <c r="C47" s="8"/>
      <c r="D47" s="8"/>
      <c r="E47" s="8"/>
      <c r="F47" s="8"/>
      <c r="G47" s="8"/>
      <c r="H47" s="8"/>
      <c r="I47" s="8"/>
      <c r="J47" s="8"/>
      <c r="K47" s="8"/>
      <c r="L47" s="8"/>
      <c r="M47" s="8"/>
      <c r="N47" s="8"/>
      <c r="O47" s="842"/>
      <c r="P47" s="842"/>
      <c r="Q47" s="842"/>
      <c r="R47" s="842"/>
      <c r="S47" s="842"/>
      <c r="T47" s="842"/>
      <c r="U47" s="842"/>
      <c r="V47" s="842"/>
      <c r="W47" s="842"/>
      <c r="X47" s="842"/>
      <c r="Y47" s="842"/>
      <c r="Z47" s="842"/>
      <c r="AA47" s="842"/>
      <c r="AB47" s="842"/>
      <c r="AC47" s="842"/>
      <c r="AD47" s="842"/>
      <c r="AJ47" s="139"/>
      <c r="AK47" s="139"/>
      <c r="AL47" s="139"/>
      <c r="AM47" s="139"/>
      <c r="AN47" s="139"/>
      <c r="AO47" s="139"/>
      <c r="AP47" s="139"/>
      <c r="AQ47" s="139"/>
      <c r="AR47" s="139"/>
      <c r="AS47" s="139"/>
      <c r="AT47" s="139"/>
      <c r="AU47" s="139"/>
      <c r="AV47" s="139"/>
      <c r="AW47" s="139"/>
      <c r="AX47" s="139"/>
      <c r="AY47" s="139"/>
      <c r="AZ47" s="139"/>
      <c r="BA47" s="139"/>
      <c r="BB47"/>
      <c r="BC47"/>
      <c r="BD47"/>
      <c r="BE47"/>
      <c r="BF47"/>
      <c r="BK47"/>
      <c r="BL47"/>
      <c r="BM47"/>
      <c r="BN47"/>
      <c r="BO47"/>
      <c r="BP47"/>
      <c r="BQ47"/>
      <c r="BR47"/>
      <c r="BS47"/>
      <c r="BT47"/>
      <c r="BU47"/>
      <c r="BV47"/>
      <c r="BW47"/>
      <c r="BX47"/>
      <c r="BY47"/>
      <c r="BZ47"/>
    </row>
    <row r="48" spans="1:78" ht="15">
      <c r="O48" s="889"/>
      <c r="P48" s="889"/>
      <c r="Q48" s="889"/>
      <c r="R48" s="889"/>
      <c r="S48" s="842"/>
      <c r="T48" s="842"/>
      <c r="U48" s="842"/>
      <c r="V48" s="842"/>
      <c r="W48" s="842"/>
      <c r="X48" s="842"/>
      <c r="Y48" s="842"/>
      <c r="Z48" s="842"/>
      <c r="AA48" s="842"/>
      <c r="AB48" s="842"/>
      <c r="AC48" s="842"/>
      <c r="AD48" s="842"/>
      <c r="AJ48"/>
      <c r="AK48"/>
      <c r="AL48"/>
      <c r="AM48"/>
      <c r="AN48"/>
      <c r="AO48"/>
      <c r="AP48"/>
      <c r="AQ48"/>
      <c r="AR48"/>
      <c r="AS48"/>
      <c r="AT48"/>
      <c r="AU48"/>
      <c r="AV48"/>
      <c r="AW48"/>
      <c r="AX48"/>
      <c r="AY48"/>
      <c r="AZ48"/>
      <c r="BA48"/>
      <c r="BB48"/>
      <c r="BC48"/>
      <c r="BD48"/>
      <c r="BE48"/>
      <c r="BF48"/>
      <c r="BK48"/>
      <c r="BL48"/>
      <c r="BN48"/>
      <c r="BO48"/>
      <c r="BP48"/>
      <c r="BQ48"/>
      <c r="BR48"/>
      <c r="BS48"/>
      <c r="BT48"/>
      <c r="BU48"/>
      <c r="BV48"/>
      <c r="BW48"/>
      <c r="BX48"/>
      <c r="BY48"/>
      <c r="BZ48"/>
    </row>
    <row r="49" spans="15:78" ht="15">
      <c r="O49" s="842"/>
      <c r="P49" s="842"/>
      <c r="Q49" s="842"/>
      <c r="R49" s="842"/>
      <c r="S49" s="842"/>
      <c r="T49" s="842"/>
      <c r="U49" s="842"/>
      <c r="V49" s="842"/>
      <c r="W49" s="842"/>
      <c r="X49" s="842"/>
      <c r="Y49" s="842"/>
      <c r="Z49" s="842"/>
      <c r="AA49" s="842"/>
      <c r="AB49" s="842"/>
      <c r="AC49" s="842"/>
      <c r="AD49" s="842"/>
      <c r="AJ49"/>
      <c r="AK49"/>
      <c r="AL49"/>
      <c r="AM49"/>
      <c r="AN49"/>
      <c r="AO49"/>
      <c r="AP49"/>
      <c r="AQ49"/>
      <c r="AR49"/>
      <c r="AS49"/>
      <c r="AT49"/>
      <c r="AU49"/>
      <c r="AV49"/>
      <c r="AW49"/>
      <c r="AX49"/>
      <c r="AZ49"/>
      <c r="BA49"/>
      <c r="BB49"/>
      <c r="BC49"/>
      <c r="BD49"/>
      <c r="BE49"/>
      <c r="BF49"/>
      <c r="BK49"/>
      <c r="BL49"/>
      <c r="BN49"/>
      <c r="BO49"/>
      <c r="BP49"/>
      <c r="BR49"/>
      <c r="BU49"/>
      <c r="BV49"/>
      <c r="BW49"/>
      <c r="BX49"/>
      <c r="BY49"/>
      <c r="BZ49"/>
    </row>
    <row r="50" spans="15:78" ht="15" customHeight="1">
      <c r="O50" s="842"/>
      <c r="P50" s="842"/>
      <c r="Q50" s="842"/>
      <c r="R50" s="842"/>
      <c r="S50" s="842"/>
      <c r="T50" s="842"/>
      <c r="U50" s="842"/>
      <c r="V50" s="842"/>
      <c r="W50" s="842"/>
      <c r="X50" s="842"/>
      <c r="Y50" s="842"/>
      <c r="Z50" s="842"/>
      <c r="AA50" s="842"/>
      <c r="AB50" s="842"/>
      <c r="AC50" s="842"/>
      <c r="AD50" s="842"/>
      <c r="AJ50"/>
      <c r="AK50"/>
      <c r="AL50"/>
      <c r="AM50"/>
      <c r="AN50"/>
      <c r="AO50"/>
      <c r="AP50"/>
      <c r="AQ50"/>
      <c r="AR50"/>
      <c r="AS50"/>
      <c r="AT50"/>
      <c r="AU50"/>
      <c r="AV50"/>
      <c r="AW50"/>
      <c r="AX50"/>
      <c r="AZ50"/>
      <c r="BA50"/>
      <c r="BB50"/>
      <c r="BC50"/>
      <c r="BD50"/>
      <c r="BE50"/>
      <c r="BF50"/>
      <c r="BK50"/>
      <c r="BL50"/>
      <c r="BM50"/>
      <c r="BN50"/>
      <c r="BO50"/>
      <c r="BP50"/>
      <c r="BQ50" s="870"/>
      <c r="BR50" s="870"/>
      <c r="BS50" s="870"/>
      <c r="BT50" s="870"/>
      <c r="BU50"/>
      <c r="BV50" s="870"/>
      <c r="BX50"/>
      <c r="BY50"/>
      <c r="BZ50"/>
    </row>
    <row r="51" spans="15:78" ht="15">
      <c r="O51" s="842"/>
      <c r="P51" s="842"/>
      <c r="Q51" s="842"/>
      <c r="R51" s="842"/>
      <c r="S51" s="842"/>
      <c r="T51" s="842"/>
      <c r="U51" s="842"/>
      <c r="V51" s="842"/>
      <c r="W51" s="842"/>
      <c r="X51" s="842"/>
      <c r="Y51" s="842"/>
      <c r="Z51" s="842"/>
      <c r="AA51" s="842"/>
      <c r="AB51" s="842"/>
      <c r="AC51" s="842"/>
      <c r="AD51" s="842"/>
      <c r="AJ51"/>
      <c r="AK51"/>
      <c r="AL51"/>
      <c r="AM51"/>
      <c r="AN51"/>
      <c r="AO51"/>
      <c r="AP51"/>
      <c r="AQ51"/>
      <c r="AR51"/>
      <c r="AS51"/>
      <c r="AT51"/>
      <c r="AU51"/>
      <c r="AV51"/>
      <c r="AW51"/>
      <c r="AX51"/>
      <c r="AZ51"/>
      <c r="BA51"/>
      <c r="BB51"/>
      <c r="BC51"/>
      <c r="BD51"/>
      <c r="BE51"/>
      <c r="BF51"/>
      <c r="BK51"/>
      <c r="BQ51" s="870"/>
      <c r="BR51" s="870"/>
      <c r="BS51" s="870"/>
      <c r="BT51" s="870"/>
      <c r="BU51"/>
      <c r="BV51" s="870"/>
      <c r="BX51"/>
      <c r="BY51"/>
      <c r="BZ51"/>
    </row>
    <row r="52" spans="15:78">
      <c r="O52" s="842"/>
      <c r="P52" s="842"/>
      <c r="Q52" s="842"/>
      <c r="R52" s="842"/>
      <c r="S52" s="842"/>
      <c r="T52" s="842"/>
      <c r="U52" s="842"/>
      <c r="V52" s="842"/>
      <c r="W52" s="842"/>
      <c r="X52" s="842"/>
      <c r="Y52" s="842"/>
      <c r="Z52" s="842"/>
      <c r="AA52" s="842"/>
      <c r="AB52" s="842"/>
      <c r="AC52" s="842"/>
      <c r="AD52" s="842"/>
      <c r="AY52" s="1158"/>
      <c r="AZ52" s="870"/>
      <c r="BA52" s="870"/>
      <c r="BB52" s="870"/>
      <c r="BC52" s="870"/>
      <c r="BD52" s="870"/>
      <c r="BE52" s="870"/>
      <c r="BF52" s="870"/>
      <c r="BG52" s="870"/>
      <c r="BH52" s="870"/>
      <c r="BI52" s="870"/>
      <c r="BJ52" s="870"/>
      <c r="BL52" s="1159"/>
      <c r="BM52" s="870"/>
      <c r="BN52" s="870"/>
      <c r="BO52" s="870"/>
      <c r="BP52" s="870"/>
      <c r="BQ52" s="870"/>
      <c r="BR52" s="870"/>
      <c r="BS52" s="870"/>
      <c r="BT52" s="870"/>
      <c r="BU52" s="870"/>
      <c r="BV52" s="870"/>
    </row>
    <row r="53" spans="15:78">
      <c r="O53" s="8"/>
      <c r="P53" s="8"/>
      <c r="Q53" s="8"/>
      <c r="R53" s="8"/>
      <c r="S53" s="8"/>
      <c r="T53" s="8"/>
      <c r="U53" s="8"/>
      <c r="V53" s="8"/>
      <c r="W53" s="8"/>
      <c r="X53" s="8"/>
      <c r="Y53" s="8"/>
      <c r="Z53" s="8"/>
      <c r="AA53" s="8"/>
      <c r="AB53" s="8"/>
      <c r="AC53" s="8"/>
      <c r="AD53" s="8"/>
      <c r="AE53" s="8"/>
      <c r="AF53" s="8"/>
      <c r="AG53" s="8"/>
      <c r="AH53" s="890"/>
      <c r="AI53" s="890"/>
      <c r="AJ53" s="890"/>
      <c r="AY53" s="1158"/>
      <c r="AZ53" s="870"/>
      <c r="BA53" s="870"/>
      <c r="BB53" s="870"/>
      <c r="BC53" s="870"/>
      <c r="BD53" s="870"/>
      <c r="BE53" s="870"/>
      <c r="BF53" s="870"/>
      <c r="BG53" s="870"/>
      <c r="BH53" s="870"/>
      <c r="BI53" s="870"/>
      <c r="BJ53" s="870"/>
      <c r="BL53" s="1159"/>
      <c r="BM53" s="870"/>
      <c r="BN53" s="870"/>
      <c r="BO53" s="870"/>
      <c r="BP53" s="870"/>
      <c r="BQ53" s="870"/>
      <c r="BR53" s="870"/>
      <c r="BS53" s="870"/>
      <c r="BT53" s="870"/>
      <c r="BU53" s="870"/>
      <c r="BV53" s="870"/>
    </row>
    <row r="54" spans="15:78">
      <c r="O54" s="842"/>
      <c r="P54" s="842"/>
      <c r="Q54" s="842"/>
      <c r="R54" s="842"/>
      <c r="S54" s="842"/>
      <c r="T54" s="842"/>
      <c r="U54" s="842"/>
      <c r="V54" s="842"/>
      <c r="W54" s="842"/>
      <c r="X54" s="842"/>
      <c r="Y54" s="842"/>
      <c r="Z54" s="842"/>
      <c r="AA54" s="842"/>
      <c r="AB54" s="842"/>
      <c r="AC54" s="842"/>
      <c r="AD54" s="842"/>
      <c r="AZ54" s="870"/>
      <c r="BA54" s="870"/>
      <c r="BB54" s="870"/>
      <c r="BC54" s="870"/>
      <c r="BD54" s="870"/>
      <c r="BE54" s="870"/>
      <c r="BF54" s="870"/>
      <c r="BG54" s="870"/>
      <c r="BH54" s="870"/>
      <c r="BI54" s="870"/>
      <c r="BJ54" s="870"/>
      <c r="BL54" s="505"/>
      <c r="BM54" s="870"/>
      <c r="BN54" s="870"/>
      <c r="BO54" s="870"/>
      <c r="BP54" s="870"/>
      <c r="BU54" s="870"/>
    </row>
    <row r="55" spans="15:78">
      <c r="O55" s="842"/>
      <c r="P55" s="842"/>
      <c r="Q55" s="842"/>
      <c r="R55" s="842"/>
      <c r="S55" s="842"/>
      <c r="T55" s="842"/>
      <c r="U55" s="842"/>
      <c r="V55" s="842"/>
      <c r="W55" s="842"/>
      <c r="X55" s="842"/>
      <c r="Y55" s="842"/>
      <c r="Z55" s="842"/>
      <c r="AA55" s="842"/>
      <c r="AB55" s="842"/>
      <c r="AC55" s="842"/>
      <c r="AD55" s="842"/>
      <c r="AZ55" s="870"/>
      <c r="BA55" s="870"/>
      <c r="BB55" s="870"/>
      <c r="BC55" s="870"/>
      <c r="BD55" s="870"/>
      <c r="BE55" s="870"/>
      <c r="BF55" s="870"/>
      <c r="BG55" s="870"/>
      <c r="BH55" s="870"/>
      <c r="BI55" s="870"/>
      <c r="BJ55" s="870"/>
      <c r="BL55" s="1159"/>
      <c r="BM55" s="870"/>
      <c r="BN55" s="870"/>
      <c r="BO55" s="870"/>
      <c r="BP55" s="870"/>
      <c r="BU55" s="870"/>
    </row>
    <row r="56" spans="15:78">
      <c r="O56" s="8"/>
      <c r="P56" s="842"/>
      <c r="Q56" s="842"/>
      <c r="R56" s="842"/>
      <c r="S56" s="842"/>
      <c r="T56" s="842"/>
      <c r="U56" s="842"/>
      <c r="V56" s="842"/>
      <c r="W56" s="842"/>
      <c r="X56" s="842"/>
      <c r="Y56" s="842"/>
      <c r="Z56" s="842"/>
      <c r="AA56" s="842"/>
      <c r="AB56" s="842"/>
      <c r="AC56" s="842"/>
      <c r="AD56" s="842"/>
      <c r="AY56" s="870"/>
      <c r="AZ56" s="870"/>
      <c r="BA56" s="870"/>
      <c r="BB56" s="870"/>
      <c r="BC56" s="870"/>
      <c r="BD56" s="870"/>
      <c r="BE56" s="870"/>
      <c r="BF56" s="870"/>
      <c r="BG56" s="870"/>
      <c r="BH56" s="870"/>
      <c r="BI56" s="870"/>
      <c r="BJ56" s="870"/>
    </row>
    <row r="57" spans="15:78">
      <c r="O57" s="842"/>
      <c r="P57" s="842"/>
      <c r="Q57" s="842"/>
      <c r="R57" s="842"/>
      <c r="S57" s="842"/>
      <c r="T57" s="842"/>
      <c r="U57" s="842"/>
      <c r="V57" s="842"/>
      <c r="W57" s="842"/>
      <c r="X57" s="842"/>
      <c r="Y57" s="842"/>
      <c r="Z57" s="842"/>
      <c r="AA57" s="842"/>
      <c r="AB57" s="842"/>
      <c r="AC57" s="842"/>
      <c r="AD57" s="842"/>
    </row>
    <row r="58" spans="15:78">
      <c r="O58" s="842"/>
      <c r="P58" s="842"/>
      <c r="Q58" s="842"/>
      <c r="R58" s="842"/>
      <c r="S58" s="842"/>
      <c r="T58" s="842"/>
      <c r="U58" s="842"/>
      <c r="V58" s="842"/>
      <c r="W58" s="842"/>
      <c r="X58" s="842"/>
      <c r="Y58" s="842"/>
      <c r="Z58" s="842"/>
      <c r="AA58" s="842"/>
      <c r="AB58" s="842"/>
      <c r="AC58" s="842"/>
      <c r="AD58" s="842"/>
    </row>
    <row r="59" spans="15:78">
      <c r="O59" s="842"/>
      <c r="P59" s="842"/>
      <c r="Q59" s="842"/>
      <c r="R59" s="842"/>
      <c r="S59" s="842"/>
      <c r="T59" s="842"/>
      <c r="U59" s="842"/>
      <c r="V59" s="842"/>
      <c r="W59" s="842"/>
      <c r="X59" s="842"/>
      <c r="Y59" s="842"/>
      <c r="Z59" s="842"/>
      <c r="AA59" s="842"/>
      <c r="AB59" s="842"/>
      <c r="AC59" s="842"/>
      <c r="AD59" s="842"/>
    </row>
    <row r="81" ht="36.75" customHeight="1"/>
    <row r="100" ht="15" customHeight="1"/>
  </sheetData>
  <mergeCells count="53">
    <mergeCell ref="AJ1:BG1"/>
    <mergeCell ref="AJ2:BF2"/>
    <mergeCell ref="B3:Q3"/>
    <mergeCell ref="R3:AG3"/>
    <mergeCell ref="AJ3:AZ3"/>
    <mergeCell ref="BB3:BE3"/>
    <mergeCell ref="BG3:BJ3"/>
    <mergeCell ref="A2:T2"/>
    <mergeCell ref="A1:T1"/>
    <mergeCell ref="BM3:BO3"/>
    <mergeCell ref="BR3:BT3"/>
    <mergeCell ref="B4:E4"/>
    <mergeCell ref="F4:I4"/>
    <mergeCell ref="J4:M4"/>
    <mergeCell ref="N4:Q4"/>
    <mergeCell ref="R4:U4"/>
    <mergeCell ref="V4:Y4"/>
    <mergeCell ref="Z4:AC4"/>
    <mergeCell ref="AD4:AG4"/>
    <mergeCell ref="BM4:BO4"/>
    <mergeCell ref="BR4:BT4"/>
    <mergeCell ref="AS4:AV4"/>
    <mergeCell ref="AW4:AZ4"/>
    <mergeCell ref="BC4:BE4"/>
    <mergeCell ref="BH4:BJ4"/>
    <mergeCell ref="AK4:AN4"/>
    <mergeCell ref="AO4:AR4"/>
    <mergeCell ref="B5:C5"/>
    <mergeCell ref="D5:E5"/>
    <mergeCell ref="F5:G5"/>
    <mergeCell ref="H5:I5"/>
    <mergeCell ref="L5:M5"/>
    <mergeCell ref="B38:I38"/>
    <mergeCell ref="A40:A41"/>
    <mergeCell ref="AK5:AL5"/>
    <mergeCell ref="AM5:AN5"/>
    <mergeCell ref="AO5:AP5"/>
    <mergeCell ref="V5:W5"/>
    <mergeCell ref="X5:Y5"/>
    <mergeCell ref="Z5:AA5"/>
    <mergeCell ref="AB5:AC5"/>
    <mergeCell ref="AD5:AE5"/>
    <mergeCell ref="AF5:AG5"/>
    <mergeCell ref="P5:Q5"/>
    <mergeCell ref="R5:S5"/>
    <mergeCell ref="T5:U5"/>
    <mergeCell ref="AW5:AX5"/>
    <mergeCell ref="AY5:AZ5"/>
    <mergeCell ref="BV5:BW5"/>
    <mergeCell ref="A35:A37"/>
    <mergeCell ref="AS5:AT5"/>
    <mergeCell ref="AU5:AV5"/>
    <mergeCell ref="AQ5:AR5"/>
  </mergeCells>
  <pageMargins left="0.19685039370078741" right="0.15748031496062992" top="0.39370078740157483" bottom="0.39370078740157483" header="0.31496062992125984" footer="0.31496062992125984"/>
  <pageSetup paperSize="9" scale="26" fitToHeight="2" orientation="landscape" r:id="rId1"/>
  <rowBreaks count="1" manualBreakCount="1">
    <brk id="47" max="16383" man="1"/>
  </rowBreaks>
  <colBreaks count="1" manualBreakCount="1">
    <brk id="34" max="1048575" man="1"/>
  </colBreaks>
  <drawing r:id="rId2"/>
</worksheet>
</file>

<file path=xl/worksheets/sheet16.xml><?xml version="1.0" encoding="utf-8"?>
<worksheet xmlns="http://schemas.openxmlformats.org/spreadsheetml/2006/main" xmlns:r="http://schemas.openxmlformats.org/officeDocument/2006/relationships">
  <sheetPr>
    <pageSetUpPr fitToPage="1"/>
  </sheetPr>
  <dimension ref="A1:AH58"/>
  <sheetViews>
    <sheetView zoomScale="60" zoomScaleNormal="60" workbookViewId="0">
      <selection sqref="A1:X1"/>
    </sheetView>
  </sheetViews>
  <sheetFormatPr baseColWidth="10" defaultColWidth="10.77734375" defaultRowHeight="14.25"/>
  <cols>
    <col min="1" max="1" width="10.77734375" style="891" customWidth="1"/>
    <col min="2" max="2" width="11.88671875" style="891" customWidth="1"/>
    <col min="3" max="3" width="11.6640625" style="891" customWidth="1"/>
    <col min="4" max="4" width="5" style="891" customWidth="1"/>
    <col min="5" max="5" width="10.77734375" style="891" customWidth="1"/>
    <col min="6" max="6" width="11.33203125" style="891" customWidth="1"/>
    <col min="7" max="7" width="9.44140625" style="891" customWidth="1"/>
    <col min="8" max="8" width="3.5546875" style="891" customWidth="1"/>
    <col min="9" max="9" width="11.44140625" style="891" customWidth="1"/>
    <col min="10" max="10" width="9.21875" style="891" customWidth="1"/>
    <col min="11" max="11" width="8.21875" style="891" customWidth="1"/>
    <col min="12" max="12" width="9.77734375" style="891" customWidth="1"/>
    <col min="13" max="13" width="3" style="891" customWidth="1"/>
    <col min="14" max="14" width="3.5546875" style="891" hidden="1" customWidth="1"/>
    <col min="15" max="15" width="1.109375" style="891" customWidth="1"/>
    <col min="16" max="18" width="8.5546875" style="891" customWidth="1"/>
    <col min="19" max="19" width="7.21875" style="891" customWidth="1"/>
    <col min="20" max="21" width="3.5546875" style="891" customWidth="1"/>
    <col min="22" max="16384" width="10.77734375" style="891"/>
  </cols>
  <sheetData>
    <row r="1" spans="1:34" ht="30.75" customHeight="1">
      <c r="A1" s="2196" t="s">
        <v>886</v>
      </c>
      <c r="B1" s="2196"/>
      <c r="C1" s="2196"/>
      <c r="D1" s="2196"/>
      <c r="E1" s="2196"/>
      <c r="F1" s="2196"/>
      <c r="G1" s="2196"/>
      <c r="H1" s="2196"/>
      <c r="I1" s="2196"/>
      <c r="J1" s="2196"/>
      <c r="K1" s="2196"/>
      <c r="L1" s="2196"/>
      <c r="M1" s="2196"/>
      <c r="N1" s="2196"/>
      <c r="O1" s="2196"/>
      <c r="P1" s="2196"/>
      <c r="Q1" s="2196"/>
      <c r="R1" s="2196"/>
      <c r="S1" s="2196"/>
      <c r="T1" s="2196"/>
      <c r="U1" s="2196"/>
      <c r="V1" s="2196"/>
      <c r="W1" s="2196"/>
      <c r="X1" s="2196"/>
    </row>
    <row r="2" spans="1:34" ht="26.45" customHeight="1">
      <c r="A2" s="2197" t="s">
        <v>69</v>
      </c>
      <c r="B2" s="2197"/>
      <c r="C2" s="2197"/>
      <c r="D2" s="2197"/>
      <c r="E2" s="2197"/>
      <c r="F2" s="2197"/>
      <c r="G2" s="2197"/>
      <c r="H2" s="2197"/>
      <c r="I2" s="2197"/>
      <c r="J2" s="2197"/>
      <c r="K2" s="2197"/>
      <c r="L2" s="2197"/>
      <c r="M2" s="2197"/>
      <c r="N2" s="2197"/>
      <c r="O2" s="2197"/>
      <c r="P2" s="2197"/>
      <c r="Q2" s="2197"/>
      <c r="R2" s="2197"/>
      <c r="S2" s="2197"/>
      <c r="T2" s="2197"/>
      <c r="U2" s="2197"/>
      <c r="V2" s="2197"/>
      <c r="W2" s="2197"/>
      <c r="X2" s="2197"/>
      <c r="Y2" s="1264"/>
      <c r="Z2" s="1264"/>
    </row>
    <row r="3" spans="1:34" s="1268" customFormat="1" ht="26.1" customHeight="1">
      <c r="A3" s="1265" t="s">
        <v>4</v>
      </c>
      <c r="B3" s="1266"/>
      <c r="C3" s="1266"/>
      <c r="D3" s="1266"/>
      <c r="E3" s="1267" t="s">
        <v>27</v>
      </c>
      <c r="I3" s="1269" t="s">
        <v>250</v>
      </c>
    </row>
    <row r="4" spans="1:34" ht="120" customHeight="1">
      <c r="A4" s="892" t="s">
        <v>5</v>
      </c>
      <c r="B4" s="893" t="s">
        <v>71</v>
      </c>
      <c r="C4" s="893" t="s">
        <v>72</v>
      </c>
      <c r="D4" s="894"/>
      <c r="E4" s="892" t="s">
        <v>5</v>
      </c>
      <c r="F4" s="893" t="s">
        <v>71</v>
      </c>
      <c r="G4" s="893" t="s">
        <v>72</v>
      </c>
      <c r="I4" s="895" t="s">
        <v>5</v>
      </c>
      <c r="J4" s="896" t="s">
        <v>200</v>
      </c>
      <c r="K4" s="896" t="s">
        <v>201</v>
      </c>
      <c r="L4" s="896" t="s">
        <v>206</v>
      </c>
      <c r="M4" s="162"/>
      <c r="N4"/>
      <c r="O4"/>
      <c r="P4" s="895"/>
      <c r="Q4" s="896" t="s">
        <v>202</v>
      </c>
      <c r="R4" s="896" t="s">
        <v>201</v>
      </c>
      <c r="S4" s="896" t="s">
        <v>652</v>
      </c>
      <c r="T4"/>
      <c r="U4"/>
      <c r="V4"/>
      <c r="W4"/>
      <c r="X4"/>
      <c r="Y4"/>
      <c r="Z4"/>
      <c r="AA4"/>
    </row>
    <row r="5" spans="1:34" ht="14.45" customHeight="1">
      <c r="A5" s="897"/>
      <c r="B5" s="898"/>
      <c r="C5" s="898"/>
      <c r="D5" s="899"/>
      <c r="E5" s="897"/>
      <c r="F5" s="898"/>
      <c r="G5" s="898"/>
      <c r="I5" s="1270"/>
      <c r="J5" s="1271"/>
      <c r="K5" s="1271"/>
      <c r="L5" s="1271"/>
      <c r="M5" s="162"/>
      <c r="N5"/>
      <c r="O5"/>
      <c r="P5" s="1270"/>
      <c r="Q5" s="900" t="s">
        <v>203</v>
      </c>
      <c r="R5" s="900">
        <v>2013</v>
      </c>
      <c r="S5" s="900" t="s">
        <v>122</v>
      </c>
      <c r="T5"/>
      <c r="U5"/>
      <c r="V5" s="814" t="s">
        <v>734</v>
      </c>
      <c r="W5"/>
      <c r="X5"/>
      <c r="Y5"/>
      <c r="Z5"/>
      <c r="AA5"/>
    </row>
    <row r="6" spans="1:34" ht="15.6" customHeight="1">
      <c r="A6" s="901"/>
      <c r="B6" s="897"/>
      <c r="C6" s="897"/>
      <c r="D6" s="899"/>
      <c r="E6" s="901"/>
      <c r="F6" s="897"/>
      <c r="G6" s="902"/>
      <c r="I6" s="1272"/>
      <c r="J6" s="1272"/>
      <c r="K6" s="1273"/>
      <c r="L6" s="1273"/>
      <c r="M6" s="150"/>
      <c r="N6"/>
      <c r="O6"/>
      <c r="T6"/>
      <c r="U6"/>
      <c r="V6" s="2195" t="s">
        <v>735</v>
      </c>
      <c r="W6" s="2195"/>
      <c r="X6" s="2195"/>
      <c r="Y6" s="2195"/>
      <c r="Z6" s="2195"/>
      <c r="AA6" s="2195"/>
    </row>
    <row r="7" spans="1:34" ht="15">
      <c r="A7" s="811" t="s">
        <v>28</v>
      </c>
      <c r="B7" s="904" t="s">
        <v>11</v>
      </c>
      <c r="C7" s="904" t="s">
        <v>11</v>
      </c>
      <c r="D7" s="894"/>
      <c r="E7" s="905" t="s">
        <v>28</v>
      </c>
      <c r="F7" s="906" t="s">
        <v>11</v>
      </c>
      <c r="G7" s="906" t="s">
        <v>11</v>
      </c>
      <c r="I7" s="907" t="s">
        <v>88</v>
      </c>
      <c r="J7" s="862">
        <v>95.7</v>
      </c>
      <c r="K7" s="862" t="s">
        <v>11</v>
      </c>
      <c r="L7" s="862" t="s">
        <v>11</v>
      </c>
      <c r="M7" s="160"/>
      <c r="N7" s="155"/>
      <c r="O7" s="155"/>
      <c r="P7" s="811" t="s">
        <v>32</v>
      </c>
      <c r="Q7" s="862">
        <v>100</v>
      </c>
      <c r="R7" s="862">
        <v>100</v>
      </c>
      <c r="S7" s="857">
        <v>100</v>
      </c>
      <c r="T7" s="126"/>
      <c r="U7"/>
      <c r="V7" s="2195"/>
      <c r="W7" s="2195"/>
      <c r="X7" s="2195"/>
      <c r="Y7" s="2195"/>
      <c r="Z7" s="2195"/>
      <c r="AA7" s="2195"/>
    </row>
    <row r="8" spans="1:34" ht="15">
      <c r="A8" s="811" t="s">
        <v>12</v>
      </c>
      <c r="B8" s="904">
        <v>7131</v>
      </c>
      <c r="C8" s="904">
        <v>7434</v>
      </c>
      <c r="D8" s="894"/>
      <c r="E8" s="905" t="s">
        <v>12</v>
      </c>
      <c r="F8" s="906">
        <v>7517</v>
      </c>
      <c r="G8" s="906">
        <v>7796</v>
      </c>
      <c r="I8" s="811" t="s">
        <v>12</v>
      </c>
      <c r="J8" s="862" t="s">
        <v>10</v>
      </c>
      <c r="K8" s="862">
        <v>95.924132364810333</v>
      </c>
      <c r="L8" s="862">
        <v>96.421241662390969</v>
      </c>
      <c r="M8" s="160"/>
      <c r="N8" s="155"/>
      <c r="O8" s="155"/>
      <c r="P8" s="811" t="s">
        <v>80</v>
      </c>
      <c r="Q8" s="862">
        <v>100</v>
      </c>
      <c r="R8" s="862">
        <v>100</v>
      </c>
      <c r="S8" s="862">
        <v>100</v>
      </c>
      <c r="T8" s="126"/>
      <c r="U8"/>
      <c r="V8" s="2195"/>
      <c r="W8" s="2195"/>
      <c r="X8" s="2195"/>
      <c r="Y8" s="2195"/>
      <c r="Z8" s="2195"/>
      <c r="AA8" s="2195"/>
      <c r="AE8"/>
      <c r="AF8"/>
      <c r="AG8"/>
      <c r="AH8"/>
    </row>
    <row r="9" spans="1:34" ht="15">
      <c r="A9" s="811" t="s">
        <v>13</v>
      </c>
      <c r="B9" s="904" t="s">
        <v>11</v>
      </c>
      <c r="C9" s="904" t="s">
        <v>11</v>
      </c>
      <c r="D9" s="908"/>
      <c r="E9" s="905" t="s">
        <v>13</v>
      </c>
      <c r="F9" s="904" t="s">
        <v>11</v>
      </c>
      <c r="G9" s="904" t="s">
        <v>11</v>
      </c>
      <c r="I9" s="811" t="s">
        <v>13</v>
      </c>
      <c r="J9" s="862">
        <v>86.9</v>
      </c>
      <c r="K9" s="862" t="s">
        <v>11</v>
      </c>
      <c r="L9" s="862" t="s">
        <v>11</v>
      </c>
      <c r="M9" s="160"/>
      <c r="N9" s="155"/>
      <c r="O9" s="155"/>
      <c r="P9" s="811" t="s">
        <v>198</v>
      </c>
      <c r="Q9" s="862" t="s">
        <v>11</v>
      </c>
      <c r="R9" s="862">
        <v>100</v>
      </c>
      <c r="S9" s="862">
        <v>100</v>
      </c>
      <c r="T9" s="126"/>
      <c r="U9"/>
      <c r="V9"/>
      <c r="W9"/>
      <c r="X9"/>
      <c r="Y9"/>
      <c r="Z9"/>
      <c r="AA9"/>
      <c r="AE9"/>
      <c r="AF9"/>
      <c r="AG9"/>
      <c r="AH9"/>
    </row>
    <row r="10" spans="1:34" ht="15">
      <c r="A10" s="811" t="s">
        <v>29</v>
      </c>
      <c r="B10" s="904">
        <v>15129</v>
      </c>
      <c r="C10" s="904">
        <v>16987</v>
      </c>
      <c r="D10" s="909"/>
      <c r="E10" s="905" t="s">
        <v>29</v>
      </c>
      <c r="F10" s="904">
        <v>16190</v>
      </c>
      <c r="G10" s="904">
        <v>19389</v>
      </c>
      <c r="I10" s="811" t="s">
        <v>29</v>
      </c>
      <c r="J10" s="862">
        <v>81</v>
      </c>
      <c r="K10" s="862">
        <v>89.062224053688112</v>
      </c>
      <c r="L10" s="862">
        <v>83.500954149259883</v>
      </c>
      <c r="M10" s="160"/>
      <c r="N10" s="155"/>
      <c r="O10" s="155"/>
      <c r="P10" s="811" t="s">
        <v>14</v>
      </c>
      <c r="Q10" s="862">
        <v>73.099999999999994</v>
      </c>
      <c r="R10" s="862">
        <v>99</v>
      </c>
      <c r="S10" s="857">
        <v>99</v>
      </c>
      <c r="T10" s="126"/>
      <c r="U10"/>
      <c r="W10"/>
      <c r="X10"/>
      <c r="Y10"/>
      <c r="Z10"/>
      <c r="AA10"/>
      <c r="AE10"/>
      <c r="AF10"/>
      <c r="AG10"/>
      <c r="AH10"/>
    </row>
    <row r="11" spans="1:34" ht="15">
      <c r="A11" s="811" t="s">
        <v>30</v>
      </c>
      <c r="B11" s="904">
        <v>45226</v>
      </c>
      <c r="C11" s="904">
        <v>49386</v>
      </c>
      <c r="D11" s="908"/>
      <c r="E11" s="905" t="s">
        <v>30</v>
      </c>
      <c r="F11" s="906">
        <v>47464.999999999971</v>
      </c>
      <c r="G11" s="906">
        <v>50740.999999999971</v>
      </c>
      <c r="I11" s="811" t="s">
        <v>204</v>
      </c>
      <c r="J11" s="862">
        <v>45</v>
      </c>
      <c r="K11" s="862">
        <v>91.576560158749444</v>
      </c>
      <c r="L11" s="862">
        <v>93.543682623519445</v>
      </c>
      <c r="M11" s="160"/>
      <c r="N11" s="155"/>
      <c r="O11" s="155"/>
      <c r="P11" s="811" t="s">
        <v>12</v>
      </c>
      <c r="Q11" s="862" t="s">
        <v>10</v>
      </c>
      <c r="R11" s="862">
        <v>96</v>
      </c>
      <c r="S11" s="862">
        <v>96.421241662390969</v>
      </c>
      <c r="T11" s="126"/>
      <c r="U11"/>
      <c r="W11"/>
      <c r="X11"/>
      <c r="Y11"/>
      <c r="Z11"/>
      <c r="AA11"/>
      <c r="AE11"/>
      <c r="AF11"/>
      <c r="AG11"/>
      <c r="AH11"/>
    </row>
    <row r="12" spans="1:34" ht="15">
      <c r="A12" s="811" t="s">
        <v>14</v>
      </c>
      <c r="B12" s="904">
        <v>4686</v>
      </c>
      <c r="C12" s="904">
        <v>4743</v>
      </c>
      <c r="D12" s="894"/>
      <c r="E12" s="905" t="s">
        <v>14</v>
      </c>
      <c r="F12" s="906" t="s">
        <v>11</v>
      </c>
      <c r="G12" s="906" t="s">
        <v>11</v>
      </c>
      <c r="I12" s="811" t="s">
        <v>14</v>
      </c>
      <c r="J12" s="862">
        <v>73.099999999999994</v>
      </c>
      <c r="K12" s="862">
        <v>98.798228969006956</v>
      </c>
      <c r="L12" s="862" t="s">
        <v>11</v>
      </c>
      <c r="M12" s="160"/>
      <c r="N12" s="155"/>
      <c r="O12" s="155"/>
      <c r="P12" s="811" t="s">
        <v>284</v>
      </c>
      <c r="Q12" s="862">
        <v>50.6</v>
      </c>
      <c r="R12" s="862">
        <v>94</v>
      </c>
      <c r="S12" s="857">
        <v>94</v>
      </c>
      <c r="T12" s="126"/>
      <c r="U12"/>
      <c r="W12"/>
      <c r="X12"/>
      <c r="Y12"/>
      <c r="Z12"/>
      <c r="AA12"/>
      <c r="AE12"/>
      <c r="AF12"/>
      <c r="AG12"/>
      <c r="AH12"/>
    </row>
    <row r="13" spans="1:34" ht="15">
      <c r="A13" s="811" t="s">
        <v>15</v>
      </c>
      <c r="B13" s="904">
        <v>18364</v>
      </c>
      <c r="C13" s="904">
        <v>26523</v>
      </c>
      <c r="D13" s="894"/>
      <c r="E13" s="905" t="s">
        <v>15</v>
      </c>
      <c r="F13" s="906">
        <v>18869</v>
      </c>
      <c r="G13" s="906">
        <v>25626</v>
      </c>
      <c r="I13" s="811" t="s">
        <v>116</v>
      </c>
      <c r="J13" s="862">
        <v>100</v>
      </c>
      <c r="K13" s="862">
        <v>69.238019831844056</v>
      </c>
      <c r="L13" s="862">
        <v>73.632248497619599</v>
      </c>
      <c r="M13" s="160"/>
      <c r="N13" s="155"/>
      <c r="O13" s="155"/>
      <c r="P13" s="811" t="s">
        <v>204</v>
      </c>
      <c r="Q13" s="862">
        <v>45</v>
      </c>
      <c r="R13" s="862">
        <v>92</v>
      </c>
      <c r="S13" s="862">
        <v>93.543682623519445</v>
      </c>
      <c r="T13" s="126"/>
      <c r="U13"/>
      <c r="W13"/>
      <c r="X13"/>
      <c r="Y13"/>
      <c r="Z13"/>
      <c r="AA13"/>
      <c r="AE13"/>
      <c r="AF13"/>
      <c r="AG13"/>
      <c r="AH13"/>
    </row>
    <row r="14" spans="1:34" ht="15">
      <c r="A14" s="811" t="s">
        <v>17</v>
      </c>
      <c r="B14" s="904">
        <v>276</v>
      </c>
      <c r="C14" s="904">
        <v>578</v>
      </c>
      <c r="D14" s="908"/>
      <c r="E14" s="905" t="s">
        <v>17</v>
      </c>
      <c r="F14" s="906">
        <v>121</v>
      </c>
      <c r="G14" s="906">
        <v>257</v>
      </c>
      <c r="I14" s="811" t="s">
        <v>17</v>
      </c>
      <c r="J14" s="857">
        <v>62.1</v>
      </c>
      <c r="K14" s="862">
        <v>47.750865051903112</v>
      </c>
      <c r="L14" s="862">
        <v>47.081712062256805</v>
      </c>
      <c r="M14" s="145"/>
      <c r="N14" s="155"/>
      <c r="O14" s="155"/>
      <c r="P14" s="811" t="s">
        <v>79</v>
      </c>
      <c r="Q14" s="862" t="s">
        <v>10</v>
      </c>
      <c r="R14" s="862">
        <v>90</v>
      </c>
      <c r="S14" s="862">
        <v>90.965520494316308</v>
      </c>
      <c r="T14" s="126"/>
      <c r="U14"/>
      <c r="W14"/>
      <c r="X14"/>
      <c r="Y14"/>
      <c r="Z14"/>
      <c r="AA14"/>
      <c r="AE14"/>
      <c r="AF14"/>
      <c r="AG14"/>
      <c r="AH14"/>
    </row>
    <row r="15" spans="1:34" ht="15">
      <c r="A15" s="811" t="s">
        <v>31</v>
      </c>
      <c r="B15" s="904">
        <v>5094</v>
      </c>
      <c r="C15" s="910">
        <v>8164</v>
      </c>
      <c r="D15" s="894"/>
      <c r="E15" s="905" t="s">
        <v>31</v>
      </c>
      <c r="F15" s="911" t="s">
        <v>11</v>
      </c>
      <c r="G15" s="1542" t="s">
        <v>11</v>
      </c>
      <c r="I15" s="811" t="s">
        <v>117</v>
      </c>
      <c r="J15" s="862">
        <v>93.4</v>
      </c>
      <c r="K15" s="862">
        <v>62.395884370406662</v>
      </c>
      <c r="L15" s="862" t="s">
        <v>11</v>
      </c>
      <c r="M15" s="160"/>
      <c r="N15" s="155"/>
      <c r="O15" s="155"/>
      <c r="P15" s="811" t="s">
        <v>96</v>
      </c>
      <c r="Q15" s="862">
        <v>85</v>
      </c>
      <c r="R15" s="862">
        <v>86.000093878594114</v>
      </c>
      <c r="S15" s="857">
        <v>87</v>
      </c>
      <c r="T15" s="126"/>
      <c r="U15"/>
      <c r="V15"/>
      <c r="W15"/>
      <c r="X15"/>
      <c r="Y15"/>
      <c r="Z15"/>
      <c r="AA15"/>
      <c r="AE15"/>
      <c r="AF15"/>
      <c r="AG15"/>
      <c r="AH15"/>
    </row>
    <row r="16" spans="1:34" ht="15">
      <c r="A16" s="811" t="s">
        <v>32</v>
      </c>
      <c r="B16" s="904">
        <v>157721</v>
      </c>
      <c r="C16" s="904">
        <v>157521</v>
      </c>
      <c r="D16" s="913"/>
      <c r="E16" s="905" t="s">
        <v>32</v>
      </c>
      <c r="F16" s="911">
        <v>153812</v>
      </c>
      <c r="G16" s="911">
        <v>153812</v>
      </c>
      <c r="I16" s="811" t="s">
        <v>32</v>
      </c>
      <c r="J16" s="862">
        <v>100</v>
      </c>
      <c r="K16" s="862">
        <v>100.12696719802439</v>
      </c>
      <c r="L16" s="862">
        <v>100</v>
      </c>
      <c r="M16" s="160"/>
      <c r="N16" s="155"/>
      <c r="O16" s="155"/>
      <c r="P16" s="811" t="s">
        <v>29</v>
      </c>
      <c r="Q16" s="862">
        <v>81</v>
      </c>
      <c r="R16" s="862">
        <v>89</v>
      </c>
      <c r="S16" s="862">
        <v>83.500954149259883</v>
      </c>
      <c r="T16" s="126"/>
      <c r="U16"/>
      <c r="V16"/>
      <c r="W16"/>
      <c r="X16"/>
      <c r="Y16"/>
      <c r="Z16"/>
      <c r="AA16"/>
      <c r="AE16"/>
      <c r="AF16"/>
      <c r="AG16"/>
      <c r="AH16"/>
    </row>
    <row r="17" spans="1:34" ht="15">
      <c r="A17" s="811" t="s">
        <v>18</v>
      </c>
      <c r="B17" s="904" t="s">
        <v>10</v>
      </c>
      <c r="C17" s="904" t="s">
        <v>10</v>
      </c>
      <c r="D17" s="894"/>
      <c r="E17" s="905" t="s">
        <v>18</v>
      </c>
      <c r="F17" s="906" t="s">
        <v>10</v>
      </c>
      <c r="G17" s="912" t="s">
        <v>10</v>
      </c>
      <c r="I17" s="811" t="s">
        <v>18</v>
      </c>
      <c r="J17" s="862" t="s">
        <v>10</v>
      </c>
      <c r="K17" s="862" t="s">
        <v>10</v>
      </c>
      <c r="L17" s="862" t="s">
        <v>10</v>
      </c>
      <c r="M17" s="160"/>
      <c r="N17" s="155"/>
      <c r="O17" s="155"/>
      <c r="P17" s="811" t="s">
        <v>205</v>
      </c>
      <c r="Q17" s="862">
        <v>90</v>
      </c>
      <c r="R17" s="862">
        <v>71</v>
      </c>
      <c r="S17" s="857">
        <v>74</v>
      </c>
      <c r="T17" s="126"/>
      <c r="U17"/>
      <c r="V17"/>
      <c r="W17"/>
      <c r="X17"/>
      <c r="Y17"/>
      <c r="Z17"/>
      <c r="AA17"/>
      <c r="AE17"/>
      <c r="AF17"/>
      <c r="AG17"/>
      <c r="AH17"/>
    </row>
    <row r="18" spans="1:34" ht="15">
      <c r="A18" s="811" t="s">
        <v>19</v>
      </c>
      <c r="B18" s="904">
        <v>826</v>
      </c>
      <c r="C18" s="904">
        <v>826</v>
      </c>
      <c r="D18" s="894"/>
      <c r="E18" s="905" t="s">
        <v>19</v>
      </c>
      <c r="F18" s="906" t="s">
        <v>11</v>
      </c>
      <c r="G18" s="1542" t="s">
        <v>11</v>
      </c>
      <c r="I18" s="811" t="s">
        <v>198</v>
      </c>
      <c r="J18" s="862" t="s">
        <v>11</v>
      </c>
      <c r="K18" s="862">
        <v>100</v>
      </c>
      <c r="L18" s="862" t="s">
        <v>11</v>
      </c>
      <c r="M18" s="160"/>
      <c r="N18" s="155"/>
      <c r="O18" s="155"/>
      <c r="P18" s="811" t="s">
        <v>116</v>
      </c>
      <c r="Q18" s="862">
        <v>100</v>
      </c>
      <c r="R18" s="862">
        <v>69</v>
      </c>
      <c r="S18" s="862">
        <v>73.632248497619599</v>
      </c>
      <c r="T18" s="126"/>
      <c r="U18"/>
      <c r="V18"/>
      <c r="W18"/>
      <c r="X18"/>
      <c r="Y18"/>
      <c r="Z18"/>
      <c r="AA18"/>
      <c r="AE18"/>
      <c r="AF18"/>
      <c r="AG18"/>
      <c r="AH18"/>
    </row>
    <row r="19" spans="1:34" ht="15">
      <c r="A19" s="811" t="s">
        <v>20</v>
      </c>
      <c r="B19" s="914">
        <v>164894</v>
      </c>
      <c r="C19" s="914">
        <v>191737</v>
      </c>
      <c r="D19" s="908"/>
      <c r="E19" s="905" t="s">
        <v>20</v>
      </c>
      <c r="F19" s="906">
        <v>199291</v>
      </c>
      <c r="G19" s="906">
        <v>229587</v>
      </c>
      <c r="I19" s="811" t="s">
        <v>96</v>
      </c>
      <c r="J19" s="862">
        <v>2.8</v>
      </c>
      <c r="K19" s="862">
        <v>86.000093878594114</v>
      </c>
      <c r="L19" s="862">
        <v>86.804130895913104</v>
      </c>
      <c r="M19" s="160"/>
      <c r="N19" s="155"/>
      <c r="O19" s="155"/>
      <c r="P19" s="811" t="s">
        <v>117</v>
      </c>
      <c r="Q19" s="862">
        <v>93.4</v>
      </c>
      <c r="R19" s="862">
        <v>62</v>
      </c>
      <c r="S19" s="862">
        <v>62.395884370406662</v>
      </c>
      <c r="T19" s="126"/>
      <c r="U19"/>
      <c r="V19"/>
      <c r="W19"/>
      <c r="X19"/>
      <c r="Y19"/>
      <c r="Z19"/>
      <c r="AA19"/>
      <c r="AE19"/>
      <c r="AF19"/>
      <c r="AG19"/>
      <c r="AH19"/>
    </row>
    <row r="20" spans="1:34" ht="15">
      <c r="A20" s="811" t="s">
        <v>21</v>
      </c>
      <c r="B20" s="904" t="s">
        <v>16</v>
      </c>
      <c r="C20" s="904" t="s">
        <v>16</v>
      </c>
      <c r="D20" s="894"/>
      <c r="E20" s="905" t="s">
        <v>21</v>
      </c>
      <c r="F20" s="915" t="s">
        <v>16</v>
      </c>
      <c r="G20" s="915" t="s">
        <v>16</v>
      </c>
      <c r="I20" s="811" t="s">
        <v>21</v>
      </c>
      <c r="J20" s="862" t="s">
        <v>16</v>
      </c>
      <c r="K20" s="862" t="s">
        <v>16</v>
      </c>
      <c r="L20" s="862" t="s">
        <v>16</v>
      </c>
      <c r="M20" s="160"/>
      <c r="N20" s="155"/>
      <c r="O20" s="155"/>
      <c r="P20" s="811" t="s">
        <v>78</v>
      </c>
      <c r="Q20" s="862">
        <v>44.3</v>
      </c>
      <c r="R20" s="862">
        <v>50</v>
      </c>
      <c r="S20" s="862">
        <v>49.902039875533013</v>
      </c>
      <c r="T20" s="126"/>
      <c r="U20"/>
      <c r="V20"/>
      <c r="W20"/>
      <c r="X20"/>
      <c r="Y20"/>
      <c r="Z20"/>
      <c r="AA20"/>
      <c r="AE20"/>
      <c r="AF20"/>
      <c r="AG20"/>
      <c r="AH20"/>
    </row>
    <row r="21" spans="1:34" ht="15">
      <c r="A21" s="811" t="s">
        <v>77</v>
      </c>
      <c r="B21" s="904">
        <v>1278</v>
      </c>
      <c r="C21" s="904">
        <v>4965</v>
      </c>
      <c r="D21" s="894"/>
      <c r="E21" s="905" t="s">
        <v>77</v>
      </c>
      <c r="F21" s="906" t="s">
        <v>10</v>
      </c>
      <c r="G21" s="912" t="s">
        <v>10</v>
      </c>
      <c r="I21" s="811" t="s">
        <v>77</v>
      </c>
      <c r="J21" s="862">
        <v>43.3</v>
      </c>
      <c r="K21" s="862">
        <v>25.740181268882171</v>
      </c>
      <c r="L21" s="862" t="s">
        <v>10</v>
      </c>
      <c r="M21" s="160"/>
      <c r="N21" s="155"/>
      <c r="O21" s="155"/>
      <c r="P21" s="811" t="s">
        <v>17</v>
      </c>
      <c r="Q21" s="857">
        <v>62.1</v>
      </c>
      <c r="R21" s="857">
        <v>48</v>
      </c>
      <c r="S21" s="862">
        <v>47.081712062256805</v>
      </c>
      <c r="T21" s="126"/>
      <c r="U21"/>
      <c r="V21"/>
      <c r="W21"/>
      <c r="X21"/>
      <c r="Y21"/>
      <c r="Z21"/>
      <c r="AA21"/>
      <c r="AE21"/>
      <c r="AF21"/>
      <c r="AG21"/>
      <c r="AH21"/>
    </row>
    <row r="22" spans="1:34" ht="15">
      <c r="A22" s="811" t="s">
        <v>33</v>
      </c>
      <c r="B22" s="904">
        <v>4330</v>
      </c>
      <c r="C22" s="904">
        <v>8677</v>
      </c>
      <c r="D22" s="908"/>
      <c r="E22" s="905" t="s">
        <v>33</v>
      </c>
      <c r="F22" s="906" t="s">
        <v>11</v>
      </c>
      <c r="G22" s="906" t="s">
        <v>11</v>
      </c>
      <c r="I22" s="811" t="s">
        <v>78</v>
      </c>
      <c r="J22" s="862">
        <v>44.3</v>
      </c>
      <c r="K22" s="862">
        <v>49.902039875533013</v>
      </c>
      <c r="L22" s="862" t="s">
        <v>11</v>
      </c>
      <c r="M22" s="160"/>
      <c r="N22" s="155"/>
      <c r="O22" s="155"/>
      <c r="P22" s="811" t="s">
        <v>77</v>
      </c>
      <c r="Q22" s="862">
        <v>43.3</v>
      </c>
      <c r="R22" s="862">
        <v>26</v>
      </c>
      <c r="S22" s="857">
        <v>26</v>
      </c>
      <c r="T22" s="126"/>
      <c r="U22"/>
      <c r="W22"/>
      <c r="X22"/>
      <c r="Y22"/>
      <c r="Z22"/>
      <c r="AA22"/>
      <c r="AE22"/>
      <c r="AF22"/>
      <c r="AG22"/>
      <c r="AH22"/>
    </row>
    <row r="23" spans="1:34" ht="15">
      <c r="A23" s="811" t="s">
        <v>79</v>
      </c>
      <c r="B23" s="904">
        <v>83524</v>
      </c>
      <c r="C23" s="904">
        <v>92489</v>
      </c>
      <c r="D23" s="908"/>
      <c r="E23" s="905" t="s">
        <v>79</v>
      </c>
      <c r="F23" s="906">
        <v>96428</v>
      </c>
      <c r="G23" s="906">
        <v>106005</v>
      </c>
      <c r="H23" s="916"/>
      <c r="I23" s="811" t="s">
        <v>79</v>
      </c>
      <c r="J23" s="862" t="s">
        <v>10</v>
      </c>
      <c r="K23" s="862">
        <v>90.306955421725831</v>
      </c>
      <c r="L23" s="862">
        <v>90.965520494316308</v>
      </c>
      <c r="M23" s="160"/>
      <c r="N23" s="155"/>
      <c r="O23" s="155"/>
      <c r="P23" s="907" t="s">
        <v>88</v>
      </c>
      <c r="Q23" s="862">
        <v>95.7</v>
      </c>
      <c r="R23" s="862" t="s">
        <v>11</v>
      </c>
      <c r="S23" s="862" t="s">
        <v>11</v>
      </c>
      <c r="T23" s="126"/>
      <c r="U23"/>
      <c r="W23"/>
      <c r="X23"/>
      <c r="Y23"/>
      <c r="Z23"/>
      <c r="AA23"/>
      <c r="AE23"/>
      <c r="AF23"/>
      <c r="AG23"/>
      <c r="AH23"/>
    </row>
    <row r="24" spans="1:34" ht="15">
      <c r="A24" s="811" t="s">
        <v>34</v>
      </c>
      <c r="B24" s="904">
        <v>16331</v>
      </c>
      <c r="C24" s="904">
        <v>16331</v>
      </c>
      <c r="D24" s="908"/>
      <c r="E24" s="905" t="s">
        <v>34</v>
      </c>
      <c r="F24" s="906">
        <v>15563</v>
      </c>
      <c r="G24" s="906">
        <v>15563</v>
      </c>
      <c r="I24" s="811" t="s">
        <v>80</v>
      </c>
      <c r="J24" s="862">
        <v>100</v>
      </c>
      <c r="K24" s="862">
        <v>100</v>
      </c>
      <c r="L24" s="862">
        <v>100</v>
      </c>
      <c r="M24" s="160"/>
      <c r="N24" s="155"/>
      <c r="O24" s="155"/>
      <c r="P24" s="811" t="s">
        <v>13</v>
      </c>
      <c r="Q24" s="862">
        <v>86.9</v>
      </c>
      <c r="R24" s="862" t="s">
        <v>11</v>
      </c>
      <c r="S24" s="862" t="s">
        <v>11</v>
      </c>
      <c r="T24" s="126"/>
      <c r="U24"/>
      <c r="V24" s="109"/>
      <c r="W24"/>
      <c r="X24"/>
      <c r="Y24"/>
      <c r="Z24"/>
      <c r="AA24"/>
      <c r="AE24"/>
      <c r="AF24"/>
      <c r="AG24"/>
      <c r="AH24"/>
    </row>
    <row r="25" spans="1:34" ht="15">
      <c r="A25" s="811" t="s">
        <v>284</v>
      </c>
      <c r="B25" s="904">
        <v>2993</v>
      </c>
      <c r="C25" s="904">
        <v>3188</v>
      </c>
      <c r="D25" s="894"/>
      <c r="E25" s="905" t="s">
        <v>284</v>
      </c>
      <c r="F25" s="915">
        <v>5834</v>
      </c>
      <c r="G25" s="906">
        <v>12989</v>
      </c>
      <c r="I25" s="811" t="s">
        <v>284</v>
      </c>
      <c r="J25" s="862">
        <v>50.6</v>
      </c>
      <c r="K25" s="862">
        <v>93.883312421580939</v>
      </c>
      <c r="L25" s="862" t="s">
        <v>10</v>
      </c>
      <c r="M25" s="160"/>
      <c r="N25" s="155"/>
      <c r="O25" s="155"/>
      <c r="P25" s="917"/>
      <c r="Q25" s="917"/>
      <c r="R25" s="917"/>
      <c r="S25" s="917"/>
      <c r="T25" s="126"/>
      <c r="U25"/>
      <c r="V25" s="918"/>
      <c r="W25"/>
      <c r="X25"/>
      <c r="Y25"/>
      <c r="Z25"/>
      <c r="AA25"/>
      <c r="AE25"/>
      <c r="AF25"/>
      <c r="AG25"/>
      <c r="AH25"/>
    </row>
    <row r="26" spans="1:34" ht="15">
      <c r="A26" s="811" t="s">
        <v>35</v>
      </c>
      <c r="B26" s="904">
        <v>5532</v>
      </c>
      <c r="C26" s="904">
        <v>7801</v>
      </c>
      <c r="D26" s="908"/>
      <c r="E26" s="905" t="s">
        <v>35</v>
      </c>
      <c r="F26" s="906">
        <v>6291</v>
      </c>
      <c r="G26" s="906">
        <v>8460</v>
      </c>
      <c r="I26" s="811" t="s">
        <v>205</v>
      </c>
      <c r="J26" s="862">
        <v>90</v>
      </c>
      <c r="K26" s="862">
        <v>70.913985386488903</v>
      </c>
      <c r="L26" s="862">
        <v>74.361702127659584</v>
      </c>
      <c r="M26" s="160"/>
      <c r="N26" s="155"/>
      <c r="O26" s="155"/>
      <c r="P26" s="907" t="s">
        <v>23</v>
      </c>
      <c r="Q26" s="857">
        <v>77</v>
      </c>
      <c r="R26" s="857">
        <v>79.476215640702392</v>
      </c>
      <c r="S26" s="857">
        <v>84.631119251293583</v>
      </c>
      <c r="T26" s="126"/>
      <c r="U26"/>
      <c r="V26" s="109"/>
      <c r="W26"/>
      <c r="X26"/>
      <c r="Y26"/>
      <c r="Z26"/>
      <c r="AA26"/>
      <c r="AE26"/>
      <c r="AF26"/>
      <c r="AG26"/>
      <c r="AH26"/>
    </row>
    <row r="27" spans="1:34" ht="15">
      <c r="A27" s="811" t="s">
        <v>22</v>
      </c>
      <c r="B27" s="904" t="s">
        <v>10</v>
      </c>
      <c r="C27" s="904" t="s">
        <v>10</v>
      </c>
      <c r="D27" s="894"/>
      <c r="E27" s="905" t="s">
        <v>22</v>
      </c>
      <c r="F27" s="906" t="s">
        <v>10</v>
      </c>
      <c r="G27" s="912" t="s">
        <v>10</v>
      </c>
      <c r="I27" s="811" t="s">
        <v>22</v>
      </c>
      <c r="J27" s="862" t="s">
        <v>10</v>
      </c>
      <c r="K27" s="862" t="s">
        <v>10</v>
      </c>
      <c r="L27" s="862" t="s">
        <v>10</v>
      </c>
      <c r="M27" s="160"/>
      <c r="N27" s="155"/>
      <c r="O27" s="155"/>
      <c r="P27" s="917"/>
      <c r="Q27" s="917"/>
      <c r="R27" s="917"/>
      <c r="S27" s="917"/>
      <c r="T27" s="126"/>
      <c r="U27"/>
      <c r="V27" s="158"/>
      <c r="W27"/>
      <c r="X27"/>
      <c r="Y27"/>
      <c r="Z27"/>
      <c r="AA27"/>
      <c r="AE27"/>
      <c r="AF27"/>
      <c r="AG27"/>
      <c r="AH27"/>
    </row>
    <row r="28" spans="1:34" ht="15">
      <c r="A28" s="811"/>
      <c r="B28" s="919"/>
      <c r="C28" s="919"/>
      <c r="D28" s="894"/>
      <c r="E28" s="811"/>
      <c r="F28" s="901"/>
      <c r="G28" s="920"/>
      <c r="I28" s="811"/>
      <c r="J28" s="907"/>
      <c r="K28" s="907"/>
      <c r="L28" s="907"/>
      <c r="M28" s="500"/>
      <c r="N28" s="155"/>
      <c r="O28" s="155"/>
      <c r="P28" s="501"/>
      <c r="Q28" s="120"/>
      <c r="R28" s="120"/>
      <c r="S28" s="120"/>
      <c r="T28" s="126"/>
      <c r="U28"/>
      <c r="V28" s="735"/>
      <c r="W28"/>
      <c r="X28"/>
      <c r="Y28"/>
      <c r="Z28"/>
      <c r="AA28"/>
      <c r="AE28"/>
      <c r="AF28"/>
      <c r="AG28"/>
      <c r="AH28"/>
    </row>
    <row r="29" spans="1:34" ht="15">
      <c r="A29" s="811" t="s">
        <v>23</v>
      </c>
      <c r="B29" s="919"/>
      <c r="C29" s="919"/>
      <c r="D29" s="894"/>
      <c r="E29" s="811" t="s">
        <v>23</v>
      </c>
      <c r="F29" s="901"/>
      <c r="G29" s="920"/>
      <c r="I29" s="907" t="s">
        <v>23</v>
      </c>
      <c r="J29" s="857">
        <v>71.213333333333324</v>
      </c>
      <c r="K29" s="857">
        <v>79.476215640702392</v>
      </c>
      <c r="L29" s="857">
        <v>84.631119251293583</v>
      </c>
      <c r="M29" s="500"/>
      <c r="N29" s="155"/>
      <c r="O29" s="155"/>
      <c r="P29" s="501"/>
      <c r="Q29" s="120"/>
      <c r="R29" s="120"/>
      <c r="S29" s="120"/>
      <c r="T29" s="126"/>
      <c r="U29"/>
      <c r="V29"/>
      <c r="W29"/>
      <c r="X29"/>
      <c r="Y29"/>
      <c r="Z29"/>
      <c r="AA29"/>
      <c r="AE29"/>
      <c r="AF29"/>
      <c r="AG29"/>
      <c r="AH29"/>
    </row>
    <row r="30" spans="1:34" ht="15">
      <c r="A30" s="8" t="s">
        <v>24</v>
      </c>
      <c r="D30" s="921"/>
      <c r="E30" s="2193" t="s">
        <v>714</v>
      </c>
      <c r="F30" s="2193"/>
      <c r="G30" s="2193"/>
      <c r="I30" s="109" t="s">
        <v>24</v>
      </c>
      <c r="J30" s="734"/>
      <c r="K30" s="109"/>
      <c r="L30" s="734"/>
      <c r="M30" s="109"/>
      <c r="N30" s="109"/>
      <c r="O30" s="109"/>
      <c r="P30" s="109"/>
      <c r="Q30" s="109"/>
      <c r="R30"/>
      <c r="S30"/>
      <c r="T30"/>
      <c r="U30"/>
      <c r="V30"/>
      <c r="W30"/>
      <c r="X30"/>
      <c r="Y30"/>
      <c r="Z30"/>
      <c r="AA30"/>
      <c r="AE30"/>
      <c r="AF30"/>
      <c r="AG30"/>
      <c r="AH30"/>
    </row>
    <row r="31" spans="1:34" ht="15">
      <c r="A31" s="8" t="s">
        <v>129</v>
      </c>
      <c r="D31" s="921"/>
      <c r="E31" s="2194"/>
      <c r="F31" s="2194"/>
      <c r="G31" s="2194"/>
      <c r="I31" s="885" t="s">
        <v>218</v>
      </c>
      <c r="J31" s="109"/>
      <c r="K31" s="109"/>
      <c r="L31" s="109"/>
      <c r="M31" s="109"/>
      <c r="N31" s="109"/>
      <c r="O31" s="109"/>
      <c r="P31" s="109"/>
      <c r="Q31" s="109"/>
      <c r="R31"/>
      <c r="S31"/>
      <c r="T31"/>
      <c r="U31"/>
      <c r="V31"/>
      <c r="W31"/>
      <c r="X31"/>
      <c r="Y31"/>
      <c r="Z31"/>
      <c r="AA31"/>
      <c r="AE31"/>
      <c r="AF31"/>
      <c r="AG31"/>
      <c r="AH31"/>
    </row>
    <row r="32" spans="1:34" ht="15">
      <c r="A32" s="8"/>
      <c r="D32" s="921"/>
      <c r="I32" s="109" t="s">
        <v>230</v>
      </c>
      <c r="J32" s="109"/>
      <c r="K32" s="109"/>
      <c r="L32" s="109"/>
      <c r="M32" s="109"/>
      <c r="N32" s="109"/>
      <c r="O32" s="109"/>
      <c r="P32" s="109"/>
      <c r="Q32" s="109"/>
      <c r="R32"/>
      <c r="S32"/>
      <c r="T32"/>
      <c r="U32"/>
      <c r="V32"/>
      <c r="W32"/>
      <c r="X32"/>
      <c r="Y32"/>
      <c r="Z32"/>
      <c r="AA32"/>
      <c r="AE32"/>
      <c r="AF32"/>
      <c r="AG32"/>
      <c r="AH32"/>
    </row>
    <row r="33" spans="1:27" ht="15">
      <c r="C33" s="881"/>
      <c r="I33" s="1901" t="s">
        <v>987</v>
      </c>
      <c r="J33" s="1902"/>
      <c r="K33" s="1903"/>
      <c r="L33" s="1903"/>
      <c r="M33" s="1903"/>
      <c r="N33" s="1903"/>
      <c r="O33" s="1903"/>
      <c r="P33" s="505"/>
      <c r="Q33" s="505"/>
      <c r="R33" s="501"/>
      <c r="S33" s="501"/>
      <c r="T33" s="157"/>
      <c r="U33" s="157"/>
      <c r="V33" s="157"/>
      <c r="W33" s="157"/>
      <c r="X33"/>
      <c r="Y33"/>
      <c r="Z33"/>
      <c r="AA33"/>
    </row>
    <row r="34" spans="1:27" ht="15">
      <c r="C34" s="9"/>
      <c r="I34" s="885" t="s">
        <v>715</v>
      </c>
      <c r="J34" s="885"/>
      <c r="K34" s="109"/>
      <c r="L34" s="109"/>
      <c r="M34" s="109"/>
      <c r="N34" s="109"/>
      <c r="O34" s="109"/>
      <c r="P34" s="109"/>
      <c r="Q34" s="109"/>
      <c r="R34" s="156"/>
      <c r="S34" s="156"/>
      <c r="T34"/>
      <c r="U34"/>
      <c r="V34"/>
      <c r="W34"/>
      <c r="X34"/>
      <c r="Y34"/>
      <c r="Z34"/>
      <c r="AA34"/>
    </row>
    <row r="35" spans="1:27" s="922" customFormat="1" ht="15">
      <c r="C35" s="9"/>
      <c r="D35" s="891"/>
      <c r="E35" s="891"/>
      <c r="F35" s="891"/>
      <c r="G35" s="891"/>
      <c r="H35" s="891"/>
      <c r="I35" s="735" t="s">
        <v>653</v>
      </c>
      <c r="J35" s="159"/>
      <c r="X35" s="157"/>
      <c r="Y35" s="157"/>
      <c r="Z35" s="157"/>
      <c r="AA35" s="157"/>
    </row>
    <row r="36" spans="1:27" ht="15">
      <c r="A36" s="8" t="s">
        <v>26</v>
      </c>
      <c r="B36" s="881"/>
      <c r="C36" s="881"/>
      <c r="I36" s="156"/>
      <c r="J36" s="156"/>
      <c r="K36" s="156"/>
      <c r="L36" s="156"/>
      <c r="M36" s="156"/>
      <c r="N36" s="156"/>
      <c r="O36" s="156"/>
      <c r="P36" s="156"/>
      <c r="Q36" s="156"/>
      <c r="R36" s="156"/>
      <c r="S36" s="156"/>
      <c r="T36"/>
      <c r="U36"/>
      <c r="V36"/>
      <c r="W36"/>
      <c r="X36"/>
      <c r="Y36"/>
      <c r="Z36"/>
      <c r="AA36"/>
    </row>
    <row r="37" spans="1:27" ht="15">
      <c r="A37" s="9" t="s">
        <v>28</v>
      </c>
      <c r="B37" s="9" t="s">
        <v>1003</v>
      </c>
      <c r="C37" s="923"/>
      <c r="I37" s="156"/>
      <c r="J37" s="156"/>
      <c r="K37" s="156"/>
      <c r="L37" s="156"/>
      <c r="M37" s="156"/>
      <c r="N37" s="156"/>
      <c r="O37" s="156"/>
      <c r="P37" s="156"/>
      <c r="Q37" s="156"/>
      <c r="R37" s="156"/>
      <c r="S37" s="156"/>
      <c r="T37"/>
      <c r="U37"/>
      <c r="V37"/>
      <c r="W37"/>
      <c r="X37"/>
      <c r="Y37"/>
      <c r="Z37"/>
      <c r="AA37"/>
    </row>
    <row r="38" spans="1:27" ht="15">
      <c r="A38" s="9" t="s">
        <v>30</v>
      </c>
      <c r="B38" s="9" t="s">
        <v>927</v>
      </c>
      <c r="C38" s="924"/>
      <c r="G38" s="9"/>
      <c r="H38" s="9"/>
      <c r="I38"/>
      <c r="J38"/>
      <c r="K38"/>
      <c r="L38"/>
      <c r="M38"/>
      <c r="N38"/>
      <c r="O38"/>
      <c r="P38" s="156"/>
      <c r="Q38" s="156"/>
      <c r="R38" s="156"/>
      <c r="S38" s="156"/>
      <c r="T38"/>
      <c r="U38"/>
      <c r="V38"/>
      <c r="W38"/>
      <c r="X38"/>
      <c r="Y38"/>
      <c r="Z38"/>
      <c r="AA38"/>
    </row>
    <row r="39" spans="1:27" ht="15">
      <c r="A39" s="9" t="s">
        <v>15</v>
      </c>
      <c r="B39" s="881" t="s">
        <v>136</v>
      </c>
      <c r="C39" s="9"/>
      <c r="I39"/>
      <c r="J39"/>
      <c r="K39"/>
      <c r="L39"/>
      <c r="M39"/>
      <c r="N39"/>
      <c r="O39"/>
      <c r="P39" s="156"/>
      <c r="Q39" s="156"/>
      <c r="R39" s="156"/>
      <c r="S39" s="156"/>
      <c r="T39"/>
      <c r="U39"/>
      <c r="V39"/>
      <c r="W39"/>
      <c r="X39"/>
      <c r="Y39"/>
      <c r="Z39"/>
      <c r="AA39"/>
    </row>
    <row r="40" spans="1:27" ht="15">
      <c r="A40" s="9" t="s">
        <v>31</v>
      </c>
      <c r="B40" s="881" t="s">
        <v>952</v>
      </c>
      <c r="C40" s="925"/>
      <c r="I40"/>
      <c r="J40"/>
      <c r="K40"/>
      <c r="L40"/>
      <c r="M40"/>
      <c r="N40"/>
      <c r="O40"/>
      <c r="P40" s="156"/>
      <c r="Q40" s="156"/>
      <c r="R40" s="156"/>
      <c r="S40" s="156"/>
      <c r="T40"/>
      <c r="U40"/>
      <c r="V40"/>
      <c r="W40"/>
      <c r="X40"/>
      <c r="Y40"/>
      <c r="Z40"/>
      <c r="AA40"/>
    </row>
    <row r="41" spans="1:27" ht="15">
      <c r="A41" s="9" t="s">
        <v>33</v>
      </c>
      <c r="B41" s="8" t="s">
        <v>146</v>
      </c>
      <c r="C41" s="881" t="s">
        <v>678</v>
      </c>
      <c r="I41"/>
      <c r="J41"/>
      <c r="K41"/>
      <c r="L41"/>
      <c r="M41"/>
      <c r="N41"/>
      <c r="O41"/>
      <c r="P41"/>
      <c r="Q41"/>
      <c r="R41"/>
      <c r="S41"/>
      <c r="T41"/>
      <c r="U41"/>
      <c r="V41"/>
      <c r="W41"/>
      <c r="X41"/>
      <c r="Y41"/>
      <c r="Z41"/>
      <c r="AA41"/>
    </row>
    <row r="42" spans="1:27" ht="15">
      <c r="A42" s="9" t="s">
        <v>79</v>
      </c>
      <c r="B42" s="9" t="s">
        <v>162</v>
      </c>
      <c r="C42" s="9"/>
      <c r="I42" s="156"/>
      <c r="J42" s="156"/>
      <c r="K42" s="156"/>
      <c r="L42" s="156"/>
      <c r="M42" s="156"/>
      <c r="N42" s="156"/>
      <c r="O42" s="156"/>
      <c r="P42"/>
      <c r="Q42"/>
      <c r="R42"/>
      <c r="S42"/>
      <c r="T42" s="156"/>
      <c r="U42" s="156"/>
      <c r="V42" s="156"/>
      <c r="W42" s="156"/>
      <c r="X42" s="156"/>
      <c r="Y42" s="156"/>
      <c r="Z42" s="156"/>
      <c r="AA42" s="156"/>
    </row>
    <row r="43" spans="1:27" ht="15">
      <c r="A43" s="9" t="s">
        <v>34</v>
      </c>
      <c r="B43" s="217" t="s">
        <v>676</v>
      </c>
      <c r="I43" s="156"/>
      <c r="J43" s="156"/>
      <c r="K43" s="156"/>
      <c r="L43" s="156"/>
      <c r="M43" s="156"/>
      <c r="N43" s="156"/>
      <c r="O43" s="156"/>
      <c r="P43"/>
      <c r="Q43"/>
      <c r="R43"/>
      <c r="S43"/>
      <c r="T43" s="156"/>
      <c r="U43" s="156"/>
      <c r="V43" s="156"/>
      <c r="W43" s="156"/>
      <c r="X43" s="156"/>
      <c r="Y43" s="156"/>
      <c r="Z43" s="156"/>
      <c r="AA43" s="156"/>
    </row>
    <row r="44" spans="1:27" ht="15">
      <c r="A44" s="9" t="s">
        <v>284</v>
      </c>
      <c r="B44" s="881" t="s">
        <v>677</v>
      </c>
      <c r="I44" s="156"/>
      <c r="J44" s="156"/>
      <c r="K44" s="156"/>
      <c r="L44" s="156"/>
      <c r="M44" s="156"/>
      <c r="N44" s="156"/>
      <c r="O44" s="156"/>
      <c r="P44"/>
      <c r="Q44"/>
      <c r="R44"/>
      <c r="S44"/>
      <c r="T44" s="156"/>
      <c r="U44" s="156"/>
      <c r="V44" s="156"/>
      <c r="W44" s="156"/>
      <c r="X44" s="156"/>
      <c r="Y44" s="156"/>
      <c r="Z44" s="156"/>
      <c r="AA44" s="156"/>
    </row>
    <row r="45" spans="1:27" ht="15">
      <c r="A45" s="9" t="s">
        <v>35</v>
      </c>
      <c r="B45" s="9" t="s">
        <v>172</v>
      </c>
      <c r="I45" s="156"/>
      <c r="J45" s="156"/>
      <c r="K45" s="156"/>
      <c r="L45" s="156"/>
      <c r="M45" s="156"/>
      <c r="N45" s="156"/>
      <c r="O45" s="156"/>
      <c r="P45"/>
      <c r="Q45"/>
      <c r="R45"/>
      <c r="S45"/>
      <c r="T45" s="156"/>
      <c r="U45" s="156"/>
      <c r="V45" s="156"/>
      <c r="W45" s="156"/>
      <c r="X45" s="156"/>
      <c r="Y45" s="156"/>
      <c r="Z45" s="156"/>
      <c r="AA45" s="156"/>
    </row>
    <row r="46" spans="1:27" ht="15">
      <c r="I46" s="156"/>
      <c r="J46" s="156"/>
      <c r="K46" s="156"/>
      <c r="L46" s="156"/>
      <c r="M46" s="156"/>
      <c r="N46" s="156"/>
      <c r="O46" s="156"/>
      <c r="P46"/>
      <c r="Q46"/>
      <c r="R46"/>
      <c r="S46"/>
      <c r="T46" s="156"/>
      <c r="U46" s="156"/>
      <c r="V46" s="156"/>
      <c r="W46" s="156"/>
      <c r="X46" s="156"/>
      <c r="Y46" s="156"/>
      <c r="Z46" s="156"/>
      <c r="AA46" s="156"/>
    </row>
    <row r="47" spans="1:27" ht="15">
      <c r="I47" s="156"/>
      <c r="J47" s="156"/>
      <c r="K47" s="156"/>
      <c r="L47" s="156"/>
      <c r="M47" s="156"/>
      <c r="N47" s="156"/>
      <c r="O47" s="156"/>
      <c r="P47"/>
      <c r="Q47"/>
      <c r="R47"/>
      <c r="S47"/>
      <c r="T47" s="156"/>
      <c r="U47" s="156"/>
      <c r="V47" s="156"/>
      <c r="W47" s="156"/>
      <c r="X47" s="156"/>
      <c r="Y47" s="156"/>
      <c r="Z47" s="156"/>
      <c r="AA47" s="156"/>
    </row>
    <row r="48" spans="1:27" ht="15">
      <c r="G48" s="924"/>
      <c r="H48" s="924"/>
      <c r="I48" s="156"/>
      <c r="J48" s="156"/>
      <c r="K48" s="156"/>
      <c r="L48" s="156"/>
      <c r="M48" s="156"/>
      <c r="N48" s="156"/>
      <c r="O48" s="156"/>
      <c r="P48"/>
      <c r="Q48"/>
      <c r="R48"/>
      <c r="S48"/>
      <c r="T48" s="156"/>
      <c r="U48" s="156"/>
      <c r="V48" s="156"/>
      <c r="W48" s="156"/>
      <c r="X48" s="156"/>
      <c r="Y48" s="156"/>
      <c r="Z48" s="156"/>
      <c r="AA48" s="156"/>
    </row>
    <row r="49" spans="7:27" ht="17.100000000000001" customHeight="1">
      <c r="G49" s="924"/>
      <c r="H49" s="924"/>
      <c r="I49"/>
      <c r="J49"/>
      <c r="K49"/>
      <c r="L49"/>
      <c r="M49"/>
      <c r="N49"/>
      <c r="O49"/>
      <c r="P49"/>
      <c r="Q49"/>
      <c r="R49"/>
      <c r="S49"/>
      <c r="T49"/>
      <c r="U49"/>
      <c r="V49"/>
      <c r="W49"/>
      <c r="X49"/>
      <c r="Y49"/>
      <c r="Z49"/>
      <c r="AA49"/>
    </row>
    <row r="50" spans="7:27" ht="15">
      <c r="G50" s="9"/>
      <c r="H50" s="9"/>
      <c r="I50"/>
      <c r="J50" s="109"/>
      <c r="K50"/>
      <c r="L50"/>
      <c r="M50"/>
      <c r="N50"/>
      <c r="O50"/>
      <c r="P50"/>
      <c r="Q50"/>
      <c r="R50"/>
      <c r="S50"/>
      <c r="T50"/>
      <c r="U50"/>
      <c r="V50"/>
      <c r="W50"/>
      <c r="X50"/>
      <c r="Y50"/>
      <c r="Z50"/>
      <c r="AA50"/>
    </row>
    <row r="51" spans="7:27" ht="15">
      <c r="I51"/>
      <c r="J51" s="109"/>
      <c r="K51"/>
      <c r="L51"/>
      <c r="M51"/>
      <c r="N51"/>
      <c r="O51"/>
      <c r="P51"/>
      <c r="Q51"/>
      <c r="R51"/>
      <c r="S51"/>
      <c r="T51"/>
      <c r="U51"/>
      <c r="V51"/>
      <c r="W51"/>
      <c r="X51"/>
      <c r="Y51"/>
      <c r="Z51"/>
      <c r="AA51"/>
    </row>
    <row r="52" spans="7:27" ht="15">
      <c r="I52"/>
      <c r="J52" s="918"/>
      <c r="K52"/>
      <c r="L52"/>
      <c r="M52"/>
      <c r="N52"/>
      <c r="O52"/>
      <c r="P52"/>
      <c r="Q52"/>
      <c r="R52"/>
      <c r="S52"/>
      <c r="T52"/>
      <c r="U52"/>
      <c r="V52"/>
      <c r="W52"/>
      <c r="X52"/>
      <c r="Y52"/>
      <c r="Z52"/>
      <c r="AA52"/>
    </row>
    <row r="53" spans="7:27" ht="15">
      <c r="G53" s="9"/>
      <c r="H53" s="9"/>
      <c r="I53"/>
      <c r="J53" s="109"/>
      <c r="K53"/>
      <c r="L53"/>
      <c r="M53"/>
      <c r="N53"/>
      <c r="O53"/>
      <c r="P53"/>
      <c r="Q53"/>
      <c r="R53"/>
      <c r="S53"/>
      <c r="T53"/>
      <c r="U53"/>
      <c r="V53"/>
      <c r="W53"/>
      <c r="X53"/>
      <c r="Y53"/>
      <c r="Z53"/>
      <c r="AA53"/>
    </row>
    <row r="54" spans="7:27" ht="15">
      <c r="I54"/>
      <c r="J54" s="158"/>
      <c r="K54"/>
      <c r="L54"/>
      <c r="M54"/>
      <c r="N54"/>
      <c r="O54"/>
      <c r="P54"/>
      <c r="Q54"/>
      <c r="R54"/>
      <c r="S54"/>
      <c r="T54"/>
      <c r="U54"/>
      <c r="V54"/>
      <c r="W54"/>
      <c r="X54"/>
      <c r="Y54"/>
      <c r="Z54"/>
      <c r="AA54"/>
    </row>
    <row r="55" spans="7:27" ht="15">
      <c r="I55"/>
      <c r="J55"/>
      <c r="K55"/>
      <c r="L55"/>
      <c r="M55"/>
      <c r="N55"/>
      <c r="O55"/>
      <c r="P55"/>
      <c r="Q55"/>
      <c r="R55"/>
      <c r="S55"/>
      <c r="T55"/>
      <c r="U55"/>
      <c r="V55"/>
      <c r="W55"/>
      <c r="X55"/>
      <c r="Y55"/>
      <c r="Z55"/>
      <c r="AA55"/>
    </row>
    <row r="56" spans="7:27" ht="15">
      <c r="I56"/>
      <c r="J56"/>
      <c r="K56"/>
      <c r="L56"/>
      <c r="M56"/>
      <c r="N56"/>
      <c r="O56"/>
      <c r="T56"/>
      <c r="U56"/>
      <c r="V56"/>
      <c r="W56"/>
      <c r="X56"/>
      <c r="Y56"/>
      <c r="Z56"/>
      <c r="AA56"/>
    </row>
    <row r="57" spans="7:27" ht="15">
      <c r="I57"/>
      <c r="J57"/>
      <c r="K57"/>
      <c r="L57"/>
      <c r="M57"/>
      <c r="N57"/>
      <c r="O57"/>
      <c r="T57"/>
      <c r="U57"/>
      <c r="V57"/>
      <c r="W57"/>
      <c r="X57"/>
      <c r="Y57"/>
      <c r="Z57"/>
      <c r="AA57"/>
    </row>
    <row r="58" spans="7:27" ht="15">
      <c r="I58"/>
      <c r="J58"/>
      <c r="K58"/>
      <c r="L58"/>
      <c r="M58"/>
      <c r="N58"/>
      <c r="O58"/>
      <c r="T58"/>
      <c r="U58"/>
      <c r="V58"/>
      <c r="W58"/>
      <c r="X58"/>
      <c r="Y58"/>
      <c r="Z58"/>
      <c r="AA58"/>
    </row>
  </sheetData>
  <mergeCells count="4">
    <mergeCell ref="E30:G31"/>
    <mergeCell ref="V6:AA8"/>
    <mergeCell ref="A1:X1"/>
    <mergeCell ref="A2:X2"/>
  </mergeCells>
  <pageMargins left="0.2" right="0.17" top="0.5" bottom="0.38" header="0.31496062992125984" footer="0.31496062992125984"/>
  <pageSetup paperSize="9" scale="52" orientation="landscape" r:id="rId1"/>
  <drawing r:id="rId2"/>
</worksheet>
</file>

<file path=xl/worksheets/sheet17.xml><?xml version="1.0" encoding="utf-8"?>
<worksheet xmlns="http://schemas.openxmlformats.org/spreadsheetml/2006/main" xmlns:r="http://schemas.openxmlformats.org/officeDocument/2006/relationships">
  <sheetPr>
    <pageSetUpPr fitToPage="1"/>
  </sheetPr>
  <dimension ref="A1:AT91"/>
  <sheetViews>
    <sheetView zoomScale="60" zoomScaleNormal="60" workbookViewId="0">
      <selection sqref="A1:I1"/>
    </sheetView>
  </sheetViews>
  <sheetFormatPr baseColWidth="10" defaultColWidth="10.77734375" defaultRowHeight="14.25"/>
  <cols>
    <col min="1" max="1" width="9.6640625" style="938" customWidth="1"/>
    <col min="2" max="2" width="8.77734375" style="938" customWidth="1"/>
    <col min="3" max="3" width="7" style="938" customWidth="1"/>
    <col min="4" max="4" width="7.77734375" style="938" customWidth="1"/>
    <col min="5" max="5" width="7" style="938" customWidth="1"/>
    <col min="6" max="6" width="8.77734375" style="938" customWidth="1"/>
    <col min="7" max="7" width="6.77734375" style="938" customWidth="1"/>
    <col min="8" max="8" width="8.5546875" style="938" customWidth="1"/>
    <col min="9" max="9" width="8.44140625" style="938" customWidth="1"/>
    <col min="10" max="10" width="7.77734375" style="938" customWidth="1"/>
    <col min="11" max="11" width="7" style="938" customWidth="1"/>
    <col min="12" max="12" width="7.77734375" style="938" customWidth="1"/>
    <col min="13" max="13" width="7" style="938" customWidth="1"/>
    <col min="14" max="14" width="8.5546875" style="938" customWidth="1"/>
    <col min="15" max="15" width="7" style="938" customWidth="1"/>
    <col min="16" max="16" width="10" style="938" customWidth="1"/>
    <col min="17" max="17" width="7" style="938" customWidth="1"/>
    <col min="18" max="18" width="2.21875" style="938" customWidth="1"/>
    <col min="19" max="19" width="10.5546875" style="938" customWidth="1"/>
    <col min="20" max="27" width="4.77734375" style="938" customWidth="1"/>
    <col min="28" max="28" width="2.77734375" style="938" customWidth="1"/>
    <col min="29" max="29" width="12.21875" style="938" customWidth="1"/>
    <col min="30" max="31" width="5" style="938" customWidth="1"/>
    <col min="32" max="32" width="7.77734375" style="938" customWidth="1"/>
    <col min="33" max="16384" width="10.77734375" style="938"/>
  </cols>
  <sheetData>
    <row r="1" spans="1:46" ht="17.850000000000001" customHeight="1">
      <c r="A1" s="2198" t="s">
        <v>887</v>
      </c>
      <c r="B1" s="2198"/>
      <c r="C1" s="2198"/>
      <c r="D1" s="2198"/>
      <c r="E1" s="2198"/>
      <c r="F1" s="2198"/>
      <c r="G1" s="2198"/>
      <c r="H1" s="2198"/>
      <c r="I1" s="2198"/>
      <c r="J1" s="941"/>
      <c r="K1" s="941"/>
      <c r="L1" s="941"/>
      <c r="M1" s="941"/>
      <c r="N1" s="941"/>
      <c r="O1" s="941"/>
      <c r="P1" s="941"/>
      <c r="Q1" s="941"/>
      <c r="R1" s="941"/>
      <c r="S1" s="941"/>
      <c r="T1" s="941"/>
      <c r="U1" s="941"/>
      <c r="V1" s="941"/>
      <c r="W1" s="941"/>
      <c r="X1" s="941"/>
      <c r="Y1" s="941"/>
      <c r="Z1" s="941"/>
      <c r="AA1" s="941"/>
      <c r="AB1" s="941"/>
      <c r="AC1" s="941"/>
      <c r="AD1" s="941"/>
    </row>
    <row r="2" spans="1:46" ht="13.5" customHeight="1">
      <c r="A2" s="942"/>
      <c r="B2" s="942"/>
      <c r="C2" s="942"/>
      <c r="D2" s="942"/>
      <c r="E2" s="942"/>
      <c r="F2" s="942"/>
      <c r="G2" s="942"/>
      <c r="H2" s="942"/>
      <c r="I2" s="942"/>
      <c r="J2" s="942"/>
      <c r="K2" s="2203"/>
      <c r="L2" s="2203"/>
      <c r="M2" s="941"/>
      <c r="N2" s="941"/>
      <c r="O2" s="941"/>
      <c r="P2" s="941"/>
      <c r="Q2" s="941"/>
      <c r="R2" s="941"/>
      <c r="S2" s="941"/>
      <c r="T2" s="941"/>
      <c r="U2" s="941"/>
      <c r="V2" s="941"/>
      <c r="W2" s="941"/>
      <c r="X2" s="941"/>
      <c r="Y2" s="941"/>
      <c r="Z2" s="941"/>
      <c r="AA2" s="941"/>
      <c r="AB2" s="941"/>
      <c r="AC2" s="941"/>
      <c r="AD2" s="941"/>
    </row>
    <row r="3" spans="1:46">
      <c r="A3" s="943" t="s">
        <v>888</v>
      </c>
      <c r="B3" s="943"/>
      <c r="C3" s="943"/>
      <c r="D3" s="944"/>
      <c r="E3" s="944"/>
      <c r="F3" s="944"/>
      <c r="G3" s="944"/>
      <c r="H3" s="944"/>
      <c r="I3" s="944"/>
      <c r="J3" s="944"/>
      <c r="K3" s="944"/>
      <c r="L3" s="941"/>
      <c r="M3" s="941"/>
      <c r="N3" s="941"/>
      <c r="O3" s="941"/>
      <c r="P3" s="941"/>
      <c r="Q3" s="941"/>
      <c r="S3" s="943" t="s">
        <v>888</v>
      </c>
      <c r="T3" s="943"/>
      <c r="U3" s="943"/>
      <c r="V3" s="944"/>
      <c r="W3" s="944"/>
      <c r="X3" s="944"/>
      <c r="Y3" s="944"/>
      <c r="Z3" s="944"/>
      <c r="AA3" s="944"/>
      <c r="AB3" s="944"/>
      <c r="AC3" s="944"/>
      <c r="AD3" s="941"/>
    </row>
    <row r="4" spans="1:46" ht="18.399999999999999" customHeight="1">
      <c r="A4" s="2199" t="s">
        <v>889</v>
      </c>
      <c r="B4" s="2199"/>
      <c r="C4" s="2199"/>
      <c r="D4" s="2199"/>
      <c r="E4" s="2199"/>
      <c r="F4" s="2199"/>
      <c r="G4" s="2199"/>
      <c r="H4" s="2199"/>
      <c r="I4" s="2199"/>
      <c r="J4" s="2199"/>
      <c r="K4" s="2199"/>
      <c r="L4" s="2199"/>
      <c r="M4" s="2199"/>
      <c r="N4" s="2199"/>
      <c r="O4" s="2199"/>
      <c r="P4" s="2199"/>
      <c r="Q4" s="2199"/>
      <c r="S4" s="2204" t="s">
        <v>889</v>
      </c>
      <c r="T4" s="2204"/>
      <c r="U4" s="2204"/>
      <c r="V4" s="2204"/>
      <c r="W4" s="2204"/>
      <c r="X4" s="2204"/>
      <c r="Y4" s="2204"/>
      <c r="Z4" s="2204"/>
      <c r="AA4" s="2204"/>
      <c r="AB4" s="2204"/>
      <c r="AC4" s="2204"/>
      <c r="AD4" s="2204"/>
      <c r="AE4" s="2204"/>
      <c r="AF4" s="2204"/>
      <c r="AG4" s="2204"/>
      <c r="AH4" s="2204"/>
      <c r="AI4" s="2204"/>
      <c r="AJ4" s="2204"/>
      <c r="AK4" s="2204"/>
    </row>
    <row r="5" spans="1:46" ht="27.2" customHeight="1">
      <c r="A5" s="945"/>
      <c r="B5" s="2205" t="s">
        <v>73</v>
      </c>
      <c r="C5" s="2206"/>
      <c r="D5" s="2206"/>
      <c r="E5" s="2206"/>
      <c r="F5" s="2206"/>
      <c r="G5" s="2206"/>
      <c r="H5" s="2206"/>
      <c r="I5" s="2207"/>
      <c r="J5" s="2208" t="s">
        <v>74</v>
      </c>
      <c r="K5" s="2208"/>
      <c r="L5" s="2208"/>
      <c r="M5" s="2208"/>
      <c r="N5" s="2208"/>
      <c r="O5" s="2208"/>
      <c r="P5" s="2208"/>
      <c r="Q5" s="2208"/>
      <c r="S5" s="2209" t="s">
        <v>75</v>
      </c>
      <c r="T5" s="2209"/>
      <c r="U5" s="2209"/>
      <c r="V5" s="2209"/>
      <c r="W5" s="2209"/>
      <c r="X5" s="2209"/>
      <c r="Y5" s="2209"/>
      <c r="Z5" s="2209"/>
      <c r="AA5" s="2209"/>
      <c r="AC5" s="2210" t="s">
        <v>207</v>
      </c>
      <c r="AD5" s="2210"/>
      <c r="AE5" s="2210"/>
      <c r="AF5" s="2210"/>
    </row>
    <row r="6" spans="1:46" ht="15">
      <c r="A6" s="946" t="s">
        <v>5</v>
      </c>
      <c r="B6" s="2214">
        <v>2010</v>
      </c>
      <c r="C6" s="2215"/>
      <c r="D6" s="2214">
        <v>2012</v>
      </c>
      <c r="E6" s="2215"/>
      <c r="F6" s="2214">
        <v>2013</v>
      </c>
      <c r="G6" s="2215"/>
      <c r="H6" s="2214">
        <v>2015</v>
      </c>
      <c r="I6" s="2215"/>
      <c r="J6" s="2213">
        <v>2010</v>
      </c>
      <c r="K6" s="2213"/>
      <c r="L6" s="2213">
        <v>2012</v>
      </c>
      <c r="M6" s="2213"/>
      <c r="N6" s="2213">
        <v>2013</v>
      </c>
      <c r="O6" s="2213"/>
      <c r="P6" s="2213">
        <v>2015</v>
      </c>
      <c r="Q6" s="2213"/>
      <c r="S6" s="947"/>
      <c r="T6" s="2202">
        <v>2010</v>
      </c>
      <c r="U6" s="2202"/>
      <c r="V6" s="2202">
        <v>2012</v>
      </c>
      <c r="W6" s="2202"/>
      <c r="X6" s="2202">
        <v>2013</v>
      </c>
      <c r="Y6" s="2202"/>
      <c r="Z6" s="2202">
        <v>2015</v>
      </c>
      <c r="AA6" s="2202"/>
      <c r="AC6" s="932"/>
      <c r="AD6" s="948"/>
      <c r="AE6" s="948"/>
      <c r="AF6" s="948"/>
      <c r="AH6" s="949" t="s">
        <v>736</v>
      </c>
      <c r="AP6"/>
      <c r="AQ6"/>
      <c r="AR6"/>
      <c r="AS6"/>
      <c r="AT6"/>
    </row>
    <row r="7" spans="1:46" ht="15" customHeight="1">
      <c r="A7" s="946"/>
      <c r="B7" s="950" t="s">
        <v>9</v>
      </c>
      <c r="C7" s="950" t="s">
        <v>67</v>
      </c>
      <c r="D7" s="950" t="s">
        <v>9</v>
      </c>
      <c r="E7" s="950" t="s">
        <v>67</v>
      </c>
      <c r="F7" s="950" t="s">
        <v>9</v>
      </c>
      <c r="G7" s="950" t="s">
        <v>67</v>
      </c>
      <c r="H7" s="950" t="s">
        <v>9</v>
      </c>
      <c r="I7" s="950" t="s">
        <v>67</v>
      </c>
      <c r="J7" s="951" t="s">
        <v>9</v>
      </c>
      <c r="K7" s="951" t="s">
        <v>67</v>
      </c>
      <c r="L7" s="951" t="s">
        <v>9</v>
      </c>
      <c r="M7" s="951" t="s">
        <v>67</v>
      </c>
      <c r="N7" s="951" t="s">
        <v>9</v>
      </c>
      <c r="O7" s="951" t="s">
        <v>67</v>
      </c>
      <c r="P7" s="951" t="s">
        <v>9</v>
      </c>
      <c r="Q7" s="951" t="s">
        <v>67</v>
      </c>
      <c r="S7" s="947" t="s">
        <v>5</v>
      </c>
      <c r="T7" s="952" t="s">
        <v>9</v>
      </c>
      <c r="U7" s="952" t="s">
        <v>67</v>
      </c>
      <c r="V7" s="952" t="s">
        <v>9</v>
      </c>
      <c r="W7" s="952" t="s">
        <v>67</v>
      </c>
      <c r="X7" s="952" t="s">
        <v>9</v>
      </c>
      <c r="Y7" s="952" t="s">
        <v>67</v>
      </c>
      <c r="Z7" s="952" t="s">
        <v>9</v>
      </c>
      <c r="AA7" s="952" t="s">
        <v>67</v>
      </c>
      <c r="AC7" s="933"/>
      <c r="AD7" s="933">
        <v>2010</v>
      </c>
      <c r="AE7" s="933">
        <v>2012</v>
      </c>
      <c r="AF7" s="933" t="s">
        <v>121</v>
      </c>
      <c r="AH7" s="943" t="s">
        <v>75</v>
      </c>
      <c r="AP7"/>
      <c r="AQ7"/>
      <c r="AR7"/>
      <c r="AS7"/>
      <c r="AT7"/>
    </row>
    <row r="8" spans="1:46" ht="15" customHeight="1">
      <c r="A8" s="953"/>
      <c r="B8" s="954"/>
      <c r="C8" s="954"/>
      <c r="D8" s="954"/>
      <c r="E8" s="954"/>
      <c r="F8" s="954"/>
      <c r="G8" s="954"/>
      <c r="H8" s="954"/>
      <c r="I8" s="954"/>
      <c r="J8" s="954"/>
      <c r="K8" s="954"/>
      <c r="L8" s="954"/>
      <c r="M8" s="954"/>
      <c r="N8" s="954"/>
      <c r="O8" s="954"/>
      <c r="P8" s="954"/>
      <c r="Q8" s="954"/>
      <c r="R8" s="955"/>
      <c r="S8" s="1274"/>
      <c r="T8" s="1275"/>
      <c r="U8" s="1275"/>
      <c r="V8" s="1275"/>
      <c r="W8" s="1275"/>
      <c r="X8" s="1275"/>
      <c r="Y8" s="1275"/>
      <c r="Z8" s="1275"/>
      <c r="AA8" s="1275"/>
      <c r="AB8" s="1276"/>
      <c r="AC8" s="1277"/>
      <c r="AD8" s="1277"/>
      <c r="AE8" s="1277"/>
      <c r="AF8" s="1277"/>
      <c r="AP8"/>
      <c r="AQ8"/>
      <c r="AR8"/>
      <c r="AS8"/>
      <c r="AT8"/>
    </row>
    <row r="9" spans="1:46" ht="15">
      <c r="A9" s="811" t="s">
        <v>28</v>
      </c>
      <c r="B9" s="934">
        <v>4326509</v>
      </c>
      <c r="C9" s="958" t="s">
        <v>45</v>
      </c>
      <c r="D9" s="958">
        <v>4373574</v>
      </c>
      <c r="E9" s="958" t="s">
        <v>45</v>
      </c>
      <c r="F9" s="958">
        <v>4324080</v>
      </c>
      <c r="G9" s="958" t="s">
        <v>45</v>
      </c>
      <c r="H9" s="958">
        <v>4343775</v>
      </c>
      <c r="I9" s="958" t="s">
        <v>45</v>
      </c>
      <c r="J9" s="958">
        <v>4104008</v>
      </c>
      <c r="K9" s="958">
        <v>2018485</v>
      </c>
      <c r="L9" s="958">
        <v>4210531</v>
      </c>
      <c r="M9" s="958">
        <v>2054878</v>
      </c>
      <c r="N9" s="958">
        <v>4214163</v>
      </c>
      <c r="O9" s="958">
        <v>2054109</v>
      </c>
      <c r="P9" s="958">
        <v>4224354</v>
      </c>
      <c r="Q9" s="958">
        <v>2056489</v>
      </c>
      <c r="S9" s="1278" t="s">
        <v>28</v>
      </c>
      <c r="T9" s="1279">
        <v>105.42155375915448</v>
      </c>
      <c r="U9" s="1279" t="s">
        <v>10</v>
      </c>
      <c r="V9" s="1279">
        <v>103.87226694210302</v>
      </c>
      <c r="W9" s="1279" t="s">
        <v>10</v>
      </c>
      <c r="X9" s="1279">
        <v>102.608275949459</v>
      </c>
      <c r="Y9" s="1279" t="s">
        <v>10</v>
      </c>
      <c r="Z9" s="1279">
        <v>102.82696478562166</v>
      </c>
      <c r="AA9" s="1279" t="s">
        <v>10</v>
      </c>
      <c r="AB9" s="1276"/>
      <c r="AC9" s="1278" t="s">
        <v>28</v>
      </c>
      <c r="AD9" s="1279">
        <v>105.42155375915448</v>
      </c>
      <c r="AE9" s="1279">
        <v>103.87226694210302</v>
      </c>
      <c r="AF9" s="1279">
        <v>102.82696478562166</v>
      </c>
      <c r="AG9" s="960"/>
      <c r="AP9"/>
      <c r="AQ9"/>
      <c r="AR9"/>
      <c r="AS9"/>
      <c r="AT9"/>
    </row>
    <row r="10" spans="1:46" ht="15">
      <c r="A10" s="811" t="s">
        <v>12</v>
      </c>
      <c r="B10" s="958">
        <v>1255812</v>
      </c>
      <c r="C10" s="958">
        <v>615247</v>
      </c>
      <c r="D10" s="958">
        <v>1211034</v>
      </c>
      <c r="E10" s="958">
        <v>592417</v>
      </c>
      <c r="F10" s="958">
        <v>1210117</v>
      </c>
      <c r="G10" s="958">
        <v>589668</v>
      </c>
      <c r="H10" s="958">
        <v>1211296</v>
      </c>
      <c r="I10" s="958">
        <v>589483</v>
      </c>
      <c r="J10" s="958" t="s">
        <v>45</v>
      </c>
      <c r="K10" s="958" t="s">
        <v>45</v>
      </c>
      <c r="L10" s="958" t="s">
        <v>45</v>
      </c>
      <c r="M10" s="958" t="s">
        <v>45</v>
      </c>
      <c r="N10" s="958" t="s">
        <v>45</v>
      </c>
      <c r="O10" s="958" t="s">
        <v>45</v>
      </c>
      <c r="P10" s="958"/>
      <c r="Q10" s="958"/>
      <c r="S10" s="1278" t="s">
        <v>12</v>
      </c>
      <c r="T10" s="1279" t="s">
        <v>10</v>
      </c>
      <c r="U10" s="1279" t="s">
        <v>10</v>
      </c>
      <c r="V10" s="1279" t="s">
        <v>10</v>
      </c>
      <c r="W10" s="1279" t="s">
        <v>10</v>
      </c>
      <c r="X10" s="1279" t="s">
        <v>10</v>
      </c>
      <c r="Y10" s="1279" t="s">
        <v>10</v>
      </c>
      <c r="Z10" s="1279" t="s">
        <v>10</v>
      </c>
      <c r="AA10" s="1279" t="s">
        <v>10</v>
      </c>
      <c r="AB10" s="1276"/>
      <c r="AC10" s="1280" t="s">
        <v>79</v>
      </c>
      <c r="AD10" s="1279"/>
      <c r="AE10" s="1279">
        <v>92.939496500163969</v>
      </c>
      <c r="AF10" s="1279">
        <v>100</v>
      </c>
      <c r="AG10" s="960"/>
      <c r="AP10"/>
      <c r="AQ10"/>
      <c r="AR10"/>
      <c r="AS10"/>
      <c r="AT10"/>
    </row>
    <row r="11" spans="1:46" ht="15">
      <c r="A11" s="811" t="s">
        <v>13</v>
      </c>
      <c r="B11" s="958" t="s">
        <v>11</v>
      </c>
      <c r="C11" s="958" t="s">
        <v>11</v>
      </c>
      <c r="D11" s="958">
        <v>13759335</v>
      </c>
      <c r="E11" s="958">
        <v>6635032</v>
      </c>
      <c r="F11" s="958">
        <v>13996144</v>
      </c>
      <c r="G11" s="958">
        <v>6858037</v>
      </c>
      <c r="H11" s="958">
        <v>13770645</v>
      </c>
      <c r="I11" s="958">
        <v>6690755</v>
      </c>
      <c r="J11" s="958" t="s">
        <v>11</v>
      </c>
      <c r="K11" s="958" t="s">
        <v>11</v>
      </c>
      <c r="L11" s="958">
        <v>15302401</v>
      </c>
      <c r="M11" s="958">
        <v>7266427</v>
      </c>
      <c r="N11" s="958">
        <v>15268851</v>
      </c>
      <c r="O11" s="958">
        <v>7482248</v>
      </c>
      <c r="P11" s="958">
        <v>14973562</v>
      </c>
      <c r="Q11" s="958">
        <v>7306356</v>
      </c>
      <c r="R11" s="960"/>
      <c r="S11" s="1278" t="s">
        <v>13</v>
      </c>
      <c r="T11" s="1279" t="s">
        <v>11</v>
      </c>
      <c r="U11" s="1279" t="s">
        <v>11</v>
      </c>
      <c r="V11" s="1279">
        <v>89.916183741361905</v>
      </c>
      <c r="W11" s="1279">
        <v>91.310791397202507</v>
      </c>
      <c r="X11" s="1279">
        <v>91.664683871759564</v>
      </c>
      <c r="Y11" s="1279">
        <v>92</v>
      </c>
      <c r="Z11" s="1279">
        <v>91.966393834680076</v>
      </c>
      <c r="AA11" s="1279">
        <v>91.574445592303462</v>
      </c>
      <c r="AB11" s="1276"/>
      <c r="AC11" s="1278" t="s">
        <v>20</v>
      </c>
      <c r="AD11" s="1279">
        <v>105.71939650287359</v>
      </c>
      <c r="AE11" s="1279">
        <v>101.15971232717244</v>
      </c>
      <c r="AF11" s="1279">
        <v>98.852749863568363</v>
      </c>
      <c r="AG11" s="960"/>
      <c r="AP11"/>
      <c r="AQ11"/>
      <c r="AR11"/>
      <c r="AS11"/>
      <c r="AT11"/>
    </row>
    <row r="12" spans="1:46" ht="15">
      <c r="A12" s="811" t="s">
        <v>29</v>
      </c>
      <c r="B12" s="958">
        <v>1422923</v>
      </c>
      <c r="C12" s="958">
        <v>698809</v>
      </c>
      <c r="D12" s="958">
        <v>1376644</v>
      </c>
      <c r="E12" s="958">
        <v>675733</v>
      </c>
      <c r="F12" s="958">
        <v>1359090</v>
      </c>
      <c r="G12" s="958">
        <v>667678</v>
      </c>
      <c r="H12" s="958">
        <v>1359659</v>
      </c>
      <c r="I12" s="958">
        <v>667792</v>
      </c>
      <c r="J12" s="958">
        <v>1475608</v>
      </c>
      <c r="K12" s="958">
        <v>722658</v>
      </c>
      <c r="L12" s="958">
        <v>1434335</v>
      </c>
      <c r="M12" s="958">
        <v>702481</v>
      </c>
      <c r="N12" s="958">
        <v>1426047</v>
      </c>
      <c r="O12" s="958">
        <v>698473</v>
      </c>
      <c r="P12" s="958">
        <v>1427443</v>
      </c>
      <c r="Q12" s="958">
        <v>698928</v>
      </c>
      <c r="R12" s="961"/>
      <c r="S12" s="1278" t="s">
        <v>29</v>
      </c>
      <c r="T12" s="1279">
        <v>96.429607321185571</v>
      </c>
      <c r="U12" s="1279">
        <v>96.699822045836342</v>
      </c>
      <c r="V12" s="1279">
        <v>95.977857334583632</v>
      </c>
      <c r="W12" s="1279">
        <v>96.192352533378127</v>
      </c>
      <c r="X12" s="1279">
        <v>95.304712958268553</v>
      </c>
      <c r="Y12" s="1279">
        <v>95.04570230369221</v>
      </c>
      <c r="Z12" s="1279">
        <v>95.251369056417673</v>
      </c>
      <c r="AA12" s="1279">
        <v>95.545177757937864</v>
      </c>
      <c r="AB12" s="1276"/>
      <c r="AC12" s="1278" t="s">
        <v>34</v>
      </c>
      <c r="AD12" s="1279">
        <v>101.57464760488048</v>
      </c>
      <c r="AE12" s="1279">
        <v>101.41136617334909</v>
      </c>
      <c r="AF12" s="1279">
        <v>98.809849741516757</v>
      </c>
      <c r="AG12" s="960"/>
      <c r="AP12"/>
      <c r="AQ12"/>
      <c r="AR12"/>
      <c r="AS12"/>
      <c r="AT12"/>
    </row>
    <row r="13" spans="1:46" ht="15">
      <c r="A13" s="811" t="s">
        <v>30</v>
      </c>
      <c r="B13" s="958">
        <v>3881822</v>
      </c>
      <c r="C13" s="958">
        <v>1889493</v>
      </c>
      <c r="D13" s="958">
        <v>3721656</v>
      </c>
      <c r="E13" s="958">
        <v>1814641</v>
      </c>
      <c r="F13" s="958">
        <v>3652875</v>
      </c>
      <c r="G13" s="958">
        <v>1784375</v>
      </c>
      <c r="H13" s="958">
        <v>3587621</v>
      </c>
      <c r="I13" s="958">
        <v>1754677</v>
      </c>
      <c r="J13" s="958">
        <v>4329509</v>
      </c>
      <c r="K13" s="958">
        <v>2119358</v>
      </c>
      <c r="L13" s="958">
        <v>4272695</v>
      </c>
      <c r="M13" s="958">
        <v>2089678</v>
      </c>
      <c r="N13" s="958">
        <v>4272489</v>
      </c>
      <c r="O13" s="958">
        <v>2089462</v>
      </c>
      <c r="P13" s="958">
        <v>4263710</v>
      </c>
      <c r="Q13" s="934">
        <v>2084776</v>
      </c>
      <c r="R13" s="961"/>
      <c r="S13" s="1278" t="s">
        <v>30</v>
      </c>
      <c r="T13" s="1279">
        <v>89.659635769321639</v>
      </c>
      <c r="U13" s="1279">
        <v>89.15402683265404</v>
      </c>
      <c r="V13" s="1279">
        <v>87.103245141532454</v>
      </c>
      <c r="W13" s="1279">
        <v>86.838307145885636</v>
      </c>
      <c r="X13" s="1279">
        <v>85.497587003734822</v>
      </c>
      <c r="Y13" s="1279">
        <v>85.389950030578873</v>
      </c>
      <c r="Z13" s="1279">
        <v>84.143175778840501</v>
      </c>
      <c r="AA13" s="1279">
        <v>84.166212581111836</v>
      </c>
      <c r="AB13" s="1276"/>
      <c r="AC13" s="1278" t="s">
        <v>15</v>
      </c>
      <c r="AD13" s="1279">
        <v>99.25978741506789</v>
      </c>
      <c r="AE13" s="1279">
        <v>99.389154267565488</v>
      </c>
      <c r="AF13" s="1279">
        <v>97.174049118156049</v>
      </c>
      <c r="AG13" s="960"/>
      <c r="AP13"/>
      <c r="AQ13"/>
      <c r="AR13"/>
      <c r="AS13"/>
      <c r="AT13"/>
    </row>
    <row r="14" spans="1:46" ht="15">
      <c r="A14" s="811" t="s">
        <v>14</v>
      </c>
      <c r="B14" s="866">
        <v>413126</v>
      </c>
      <c r="C14" s="866">
        <v>204621</v>
      </c>
      <c r="D14" s="865">
        <v>398401</v>
      </c>
      <c r="E14" s="865">
        <v>197096</v>
      </c>
      <c r="F14" s="865">
        <v>398797.84822974185</v>
      </c>
      <c r="G14" s="865">
        <v>195940.35278273362</v>
      </c>
      <c r="H14" s="958">
        <v>411526</v>
      </c>
      <c r="I14" s="958">
        <v>201134</v>
      </c>
      <c r="J14" s="866">
        <v>459012</v>
      </c>
      <c r="K14" s="866">
        <v>223406</v>
      </c>
      <c r="L14" s="865">
        <v>445137.89175553812</v>
      </c>
      <c r="M14" s="865">
        <v>216760.54284549601</v>
      </c>
      <c r="N14" s="865">
        <v>438862.21409632056</v>
      </c>
      <c r="O14" s="865">
        <v>213485.27095681327</v>
      </c>
      <c r="P14" s="958">
        <v>443587</v>
      </c>
      <c r="Q14" s="958">
        <v>216176</v>
      </c>
      <c r="R14" s="960"/>
      <c r="S14" s="1278" t="s">
        <v>14</v>
      </c>
      <c r="T14" s="1279">
        <v>90.003311460266829</v>
      </c>
      <c r="U14" s="1279">
        <v>91.59154185653027</v>
      </c>
      <c r="V14" s="1279">
        <v>89.500581140999515</v>
      </c>
      <c r="W14" s="1279">
        <v>90.927987821329353</v>
      </c>
      <c r="X14" s="1279">
        <v>90.870855457657271</v>
      </c>
      <c r="Y14" s="1279">
        <v>90.394843180660075</v>
      </c>
      <c r="Z14" s="1279">
        <v>92.7723310196196</v>
      </c>
      <c r="AA14" s="1279">
        <v>93.041780771223443</v>
      </c>
      <c r="AB14" s="1276"/>
      <c r="AC14" s="1278" t="s">
        <v>32</v>
      </c>
      <c r="AD14" s="1279">
        <v>97.991835368291845</v>
      </c>
      <c r="AE14" s="1279">
        <v>97.530101872284007</v>
      </c>
      <c r="AF14" s="1279">
        <v>96.904685709852558</v>
      </c>
      <c r="AG14" s="960"/>
      <c r="AP14"/>
      <c r="AQ14"/>
      <c r="AR14"/>
      <c r="AS14"/>
      <c r="AT14"/>
    </row>
    <row r="15" spans="1:46" ht="15">
      <c r="A15" s="811" t="s">
        <v>15</v>
      </c>
      <c r="B15" s="865">
        <v>828313</v>
      </c>
      <c r="C15" s="865">
        <v>401850</v>
      </c>
      <c r="D15" s="865">
        <v>779206</v>
      </c>
      <c r="E15" s="865">
        <v>378430</v>
      </c>
      <c r="F15" s="958">
        <v>761503</v>
      </c>
      <c r="G15" s="958">
        <v>369481</v>
      </c>
      <c r="H15" s="958" t="s">
        <v>10</v>
      </c>
      <c r="I15" s="958" t="s">
        <v>10</v>
      </c>
      <c r="J15" s="865">
        <v>834490</v>
      </c>
      <c r="K15" s="865">
        <v>405134</v>
      </c>
      <c r="L15" s="865">
        <v>783995</v>
      </c>
      <c r="M15" s="865">
        <v>380226</v>
      </c>
      <c r="N15" s="958">
        <v>767295</v>
      </c>
      <c r="O15" s="958">
        <v>371969</v>
      </c>
      <c r="P15" s="958" t="s">
        <v>10</v>
      </c>
      <c r="Q15" s="958" t="s">
        <v>10</v>
      </c>
      <c r="R15" s="960"/>
      <c r="S15" s="1278" t="s">
        <v>15</v>
      </c>
      <c r="T15" s="1279">
        <v>99.25978741506789</v>
      </c>
      <c r="U15" s="1279">
        <v>99.189403999664307</v>
      </c>
      <c r="V15" s="1279">
        <v>99.389154267565488</v>
      </c>
      <c r="W15" s="1279">
        <v>99.527649345389321</v>
      </c>
      <c r="X15" s="1279">
        <v>99.245140395806047</v>
      </c>
      <c r="Y15" s="1279">
        <v>97.174049118156049</v>
      </c>
      <c r="Z15" s="1279" t="s">
        <v>10</v>
      </c>
      <c r="AA15" s="1279" t="s">
        <v>10</v>
      </c>
      <c r="AB15" s="1276"/>
      <c r="AC15" s="1278" t="s">
        <v>29</v>
      </c>
      <c r="AD15" s="1279">
        <v>96.429607321185571</v>
      </c>
      <c r="AE15" s="1279">
        <v>95.977857334583632</v>
      </c>
      <c r="AF15" s="1279">
        <v>95.251369056417673</v>
      </c>
      <c r="AG15" s="960"/>
      <c r="AP15"/>
      <c r="AQ15"/>
      <c r="AR15"/>
      <c r="AS15"/>
      <c r="AT15"/>
    </row>
    <row r="16" spans="1:46" ht="15">
      <c r="A16" s="811" t="s">
        <v>17</v>
      </c>
      <c r="B16" s="865">
        <v>1582814.1141872799</v>
      </c>
      <c r="C16" s="865">
        <v>765679.04329950525</v>
      </c>
      <c r="D16" s="935">
        <v>1471629</v>
      </c>
      <c r="E16" s="865">
        <v>716642.73811866669</v>
      </c>
      <c r="F16" s="865">
        <v>1810455.1673076528</v>
      </c>
      <c r="G16" s="865">
        <v>874472.45458906807</v>
      </c>
      <c r="H16" s="935">
        <v>1866032</v>
      </c>
      <c r="I16" s="935">
        <v>921745.57</v>
      </c>
      <c r="J16" s="865">
        <v>1698086.3503800519</v>
      </c>
      <c r="K16" s="865">
        <v>819231.12972534029</v>
      </c>
      <c r="L16" s="935">
        <v>1578222.9</v>
      </c>
      <c r="M16" s="865">
        <v>767689.19961346162</v>
      </c>
      <c r="N16" s="865">
        <v>1933130.971823676</v>
      </c>
      <c r="O16" s="865">
        <v>934440.67333694908</v>
      </c>
      <c r="P16" s="935">
        <v>1986479</v>
      </c>
      <c r="Q16" s="935">
        <v>973384.42</v>
      </c>
      <c r="R16" s="962"/>
      <c r="S16" s="1278" t="s">
        <v>17</v>
      </c>
      <c r="T16" s="1279">
        <v>93.211638726913222</v>
      </c>
      <c r="U16" s="1279">
        <v>93.463128477089342</v>
      </c>
      <c r="V16" s="1279">
        <v>93.245954041092688</v>
      </c>
      <c r="W16" s="1279">
        <v>93.350634407713784</v>
      </c>
      <c r="X16" s="1279">
        <v>93.654035535921636</v>
      </c>
      <c r="Y16" s="1279">
        <v>113.9096987464944</v>
      </c>
      <c r="Z16" s="1279">
        <v>93.936658781693637</v>
      </c>
      <c r="AA16" s="1279">
        <v>94.694917142807768</v>
      </c>
      <c r="AB16" s="1276"/>
      <c r="AC16" s="1281" t="s">
        <v>35</v>
      </c>
      <c r="AD16" s="1281">
        <v>95</v>
      </c>
      <c r="AE16" s="1281">
        <v>95</v>
      </c>
      <c r="AF16" s="1281">
        <v>95</v>
      </c>
      <c r="AG16" s="960"/>
      <c r="AP16"/>
      <c r="AQ16"/>
      <c r="AR16"/>
      <c r="AS16"/>
      <c r="AT16"/>
    </row>
    <row r="17" spans="1:46" ht="15">
      <c r="A17" s="811" t="s">
        <v>31</v>
      </c>
      <c r="B17" s="958">
        <v>771948</v>
      </c>
      <c r="C17" s="958">
        <v>377679</v>
      </c>
      <c r="D17" s="958">
        <v>712586</v>
      </c>
      <c r="E17" s="958">
        <v>348650</v>
      </c>
      <c r="F17" s="958">
        <v>675422</v>
      </c>
      <c r="G17" s="958">
        <v>330919</v>
      </c>
      <c r="H17" s="936">
        <v>618796</v>
      </c>
      <c r="I17" s="936">
        <v>303608</v>
      </c>
      <c r="J17" s="958">
        <v>814130</v>
      </c>
      <c r="K17" s="958">
        <v>398056</v>
      </c>
      <c r="L17" s="958">
        <v>765750</v>
      </c>
      <c r="M17" s="958">
        <v>374309</v>
      </c>
      <c r="N17" s="958">
        <v>740842</v>
      </c>
      <c r="O17" s="958">
        <v>362005</v>
      </c>
      <c r="P17" s="936">
        <v>731108</v>
      </c>
      <c r="Q17" s="936">
        <v>357133</v>
      </c>
      <c r="R17" s="960"/>
      <c r="S17" s="1278" t="s">
        <v>31</v>
      </c>
      <c r="T17" s="1279">
        <v>94.818763588124739</v>
      </c>
      <c r="U17" s="1279">
        <v>94.880871033221453</v>
      </c>
      <c r="V17" s="1279">
        <v>93.057264120143643</v>
      </c>
      <c r="W17" s="1279">
        <v>93.144968461885767</v>
      </c>
      <c r="X17" s="1279">
        <v>91.169507128375542</v>
      </c>
      <c r="Y17" s="1279">
        <v>88.407973091750407</v>
      </c>
      <c r="Z17" s="1279">
        <v>84.638110922052562</v>
      </c>
      <c r="AA17" s="1279">
        <v>85.012586347383191</v>
      </c>
      <c r="AB17" s="1276"/>
      <c r="AC17" s="1278" t="s">
        <v>17</v>
      </c>
      <c r="AD17" s="1279">
        <v>93.211638726913222</v>
      </c>
      <c r="AE17" s="1279">
        <v>93.245954041092688</v>
      </c>
      <c r="AF17" s="1279">
        <v>93.936658781693637</v>
      </c>
      <c r="AG17" s="960"/>
      <c r="AP17"/>
      <c r="AQ17"/>
      <c r="AR17"/>
      <c r="AS17"/>
      <c r="AT17"/>
    </row>
    <row r="18" spans="1:46" ht="15">
      <c r="A18" s="811" t="s">
        <v>32</v>
      </c>
      <c r="B18" s="958">
        <v>2634437</v>
      </c>
      <c r="C18" s="958">
        <v>1282444</v>
      </c>
      <c r="D18" s="958">
        <f>1403927+1330148</f>
        <v>2734075</v>
      </c>
      <c r="E18" s="958">
        <v>1330148</v>
      </c>
      <c r="F18" s="958">
        <f>1419650+1345484</f>
        <v>2765134</v>
      </c>
      <c r="G18" s="958">
        <v>1345484</v>
      </c>
      <c r="H18" s="958">
        <f>1437011+1360949</f>
        <v>2797960</v>
      </c>
      <c r="I18" s="958">
        <v>1360949</v>
      </c>
      <c r="J18" s="958">
        <v>2688425</v>
      </c>
      <c r="K18" s="958">
        <v>1306591</v>
      </c>
      <c r="L18" s="958">
        <v>2803314</v>
      </c>
      <c r="M18" s="958">
        <v>1361599</v>
      </c>
      <c r="N18" s="958">
        <v>2846199</v>
      </c>
      <c r="O18" s="958">
        <v>1382600</v>
      </c>
      <c r="P18" s="958">
        <v>2887332</v>
      </c>
      <c r="Q18" s="958">
        <v>1400953</v>
      </c>
      <c r="R18" s="960"/>
      <c r="S18" s="1278" t="s">
        <v>32</v>
      </c>
      <c r="T18" s="1279">
        <v>97.991835368291845</v>
      </c>
      <c r="U18" s="1279">
        <v>98.151908286525781</v>
      </c>
      <c r="V18" s="1279">
        <v>97.530101872284007</v>
      </c>
      <c r="W18" s="1279">
        <v>97.690142251867101</v>
      </c>
      <c r="X18" s="1279">
        <v>97.151815456333168</v>
      </c>
      <c r="Y18" s="1279">
        <v>98.816465053220512</v>
      </c>
      <c r="Z18" s="1279">
        <v>96.904685709852558</v>
      </c>
      <c r="AA18" s="1279">
        <v>97.14451519786887</v>
      </c>
      <c r="AB18" s="1276"/>
      <c r="AC18" s="1278" t="s">
        <v>14</v>
      </c>
      <c r="AD18" s="1279">
        <v>90.003311460266829</v>
      </c>
      <c r="AE18" s="1279">
        <v>89.500581140999515</v>
      </c>
      <c r="AF18" s="1279">
        <v>92.7723310196196</v>
      </c>
      <c r="AG18" s="960"/>
      <c r="AP18"/>
      <c r="AQ18"/>
      <c r="AR18"/>
      <c r="AS18"/>
      <c r="AT18"/>
    </row>
    <row r="19" spans="1:46" ht="15">
      <c r="A19" s="811" t="s">
        <v>18</v>
      </c>
      <c r="B19" s="958">
        <v>2187553</v>
      </c>
      <c r="C19" s="958">
        <v>1073935</v>
      </c>
      <c r="D19" s="958">
        <v>2110230</v>
      </c>
      <c r="E19" s="958">
        <v>1035457</v>
      </c>
      <c r="F19" s="958">
        <v>2060096</v>
      </c>
      <c r="G19" s="958">
        <v>1009625</v>
      </c>
      <c r="H19" s="958">
        <v>2010583</v>
      </c>
      <c r="I19" s="958">
        <v>984691</v>
      </c>
      <c r="J19" s="958">
        <v>2283326</v>
      </c>
      <c r="K19" s="958">
        <v>1128336</v>
      </c>
      <c r="L19" s="958">
        <v>2368090</v>
      </c>
      <c r="M19" s="958">
        <v>1169081</v>
      </c>
      <c r="N19" s="958">
        <v>2412325</v>
      </c>
      <c r="O19" s="958">
        <v>1190304</v>
      </c>
      <c r="P19" s="958">
        <v>2483721</v>
      </c>
      <c r="Q19" s="958">
        <v>1222719</v>
      </c>
      <c r="R19" s="960"/>
      <c r="S19" s="1278" t="s">
        <v>18</v>
      </c>
      <c r="T19" s="1279">
        <v>95.80554857256476</v>
      </c>
      <c r="U19" s="1279">
        <v>95.178652458133044</v>
      </c>
      <c r="V19" s="1279">
        <v>89.111055745347514</v>
      </c>
      <c r="W19" s="1279">
        <v>88.570167507640619</v>
      </c>
      <c r="X19" s="1279">
        <v>85.398775040676526</v>
      </c>
      <c r="Y19" s="1279">
        <v>86.360568686002082</v>
      </c>
      <c r="Z19" s="1279">
        <v>80.950436864688101</v>
      </c>
      <c r="AA19" s="1279">
        <v>80.532894311775635</v>
      </c>
      <c r="AB19" s="1276"/>
      <c r="AC19" s="1278" t="s">
        <v>77</v>
      </c>
      <c r="AD19" s="1279" t="s">
        <v>10</v>
      </c>
      <c r="AE19" s="1279" t="s">
        <v>10</v>
      </c>
      <c r="AF19" s="1279">
        <v>92</v>
      </c>
      <c r="AG19" s="960"/>
      <c r="AP19"/>
      <c r="AQ19"/>
      <c r="AR19"/>
      <c r="AS19"/>
      <c r="AT19"/>
    </row>
    <row r="20" spans="1:46" ht="15">
      <c r="A20" s="811" t="s">
        <v>19</v>
      </c>
      <c r="B20" s="958">
        <v>1072393</v>
      </c>
      <c r="C20" s="958">
        <v>531860</v>
      </c>
      <c r="D20" s="958">
        <v>1045163</v>
      </c>
      <c r="E20" s="958">
        <v>516248</v>
      </c>
      <c r="F20" s="958">
        <v>999523</v>
      </c>
      <c r="G20" s="958">
        <v>493399</v>
      </c>
      <c r="H20" s="958">
        <v>941495</v>
      </c>
      <c r="I20" s="958">
        <v>465464</v>
      </c>
      <c r="J20" s="958">
        <v>1179240</v>
      </c>
      <c r="K20" s="958">
        <v>584208</v>
      </c>
      <c r="L20" s="958">
        <v>1056848</v>
      </c>
      <c r="M20" s="958">
        <v>521620.00000000006</v>
      </c>
      <c r="N20" s="958">
        <v>1036512</v>
      </c>
      <c r="O20" s="958">
        <v>511057.99999999994</v>
      </c>
      <c r="P20" s="958">
        <v>1181683.7388539</v>
      </c>
      <c r="Q20" s="958">
        <v>586468.99999597296</v>
      </c>
      <c r="R20" s="960"/>
      <c r="S20" s="1278" t="s">
        <v>19</v>
      </c>
      <c r="T20" s="1279">
        <v>90.939333808215466</v>
      </c>
      <c r="U20" s="1279">
        <v>91.03949278339222</v>
      </c>
      <c r="V20" s="1279">
        <v>98.894353776512801</v>
      </c>
      <c r="W20" s="1279">
        <v>98.970131513362205</v>
      </c>
      <c r="X20" s="1279">
        <v>96.431396838628018</v>
      </c>
      <c r="Y20" s="1279">
        <v>94.589739657221713</v>
      </c>
      <c r="Z20" s="1279">
        <v>79.674025210260069</v>
      </c>
      <c r="AA20" s="1279">
        <v>79.367195879611046</v>
      </c>
      <c r="AB20" s="1276"/>
      <c r="AC20" s="1278" t="s">
        <v>13</v>
      </c>
      <c r="AD20" s="1279" t="s">
        <v>11</v>
      </c>
      <c r="AE20" s="1279">
        <v>89.916183741361905</v>
      </c>
      <c r="AF20" s="1279">
        <v>91.966393834680076</v>
      </c>
      <c r="AG20" s="960"/>
      <c r="AP20"/>
      <c r="AQ20"/>
      <c r="AR20"/>
      <c r="AS20"/>
      <c r="AT20"/>
    </row>
    <row r="21" spans="1:46" ht="15">
      <c r="A21" s="811" t="s">
        <v>20</v>
      </c>
      <c r="B21" s="865">
        <v>13647134</v>
      </c>
      <c r="C21" s="865">
        <v>6720734</v>
      </c>
      <c r="D21" s="865">
        <v>13721183</v>
      </c>
      <c r="E21" s="865">
        <v>6758431</v>
      </c>
      <c r="F21" s="865">
        <v>13598435</v>
      </c>
      <c r="G21" s="865">
        <v>6695273</v>
      </c>
      <c r="H21" s="865">
        <v>13321015</v>
      </c>
      <c r="I21" s="865">
        <v>6554133</v>
      </c>
      <c r="J21" s="865">
        <v>12908827</v>
      </c>
      <c r="K21" s="865">
        <v>6317695</v>
      </c>
      <c r="L21" s="865">
        <v>13563881</v>
      </c>
      <c r="M21" s="865">
        <v>6642135</v>
      </c>
      <c r="N21" s="865">
        <v>13529200</v>
      </c>
      <c r="O21" s="865">
        <v>6621437</v>
      </c>
      <c r="P21" s="865">
        <v>13475614</v>
      </c>
      <c r="Q21" s="865">
        <v>6589496</v>
      </c>
      <c r="R21" s="961"/>
      <c r="S21" s="1278" t="s">
        <v>20</v>
      </c>
      <c r="T21" s="1279">
        <v>105.71939650287359</v>
      </c>
      <c r="U21" s="1279">
        <v>106.37952607715313</v>
      </c>
      <c r="V21" s="1279">
        <v>101.15971232717244</v>
      </c>
      <c r="W21" s="1279">
        <v>101.75088281102387</v>
      </c>
      <c r="X21" s="1279">
        <v>100.51174496644295</v>
      </c>
      <c r="Y21" s="1279">
        <v>100.8000138509681</v>
      </c>
      <c r="Z21" s="1279">
        <v>98.852749863568363</v>
      </c>
      <c r="AA21" s="1279">
        <v>99.463342871746192</v>
      </c>
      <c r="AB21" s="1276"/>
      <c r="AC21" s="1278" t="s">
        <v>21</v>
      </c>
      <c r="AD21" s="1279">
        <v>93.214286165600342</v>
      </c>
      <c r="AE21" s="1279">
        <v>92.389080448821744</v>
      </c>
      <c r="AF21" s="1279">
        <v>91</v>
      </c>
      <c r="AG21" s="960"/>
      <c r="AP21"/>
      <c r="AQ21"/>
      <c r="AR21"/>
      <c r="AS21"/>
      <c r="AT21"/>
    </row>
    <row r="22" spans="1:46" ht="15">
      <c r="A22" s="811" t="s">
        <v>21</v>
      </c>
      <c r="B22" s="958">
        <v>737641</v>
      </c>
      <c r="C22" s="958">
        <v>363846</v>
      </c>
      <c r="D22" s="958">
        <v>727467</v>
      </c>
      <c r="E22" s="958">
        <v>357155</v>
      </c>
      <c r="F22" s="958">
        <v>719113</v>
      </c>
      <c r="G22" s="958">
        <v>353050</v>
      </c>
      <c r="H22" s="936" t="s">
        <v>11</v>
      </c>
      <c r="I22" s="936" t="s">
        <v>11</v>
      </c>
      <c r="J22" s="958">
        <v>791339</v>
      </c>
      <c r="K22" s="958">
        <v>387623</v>
      </c>
      <c r="L22" s="958">
        <v>787395</v>
      </c>
      <c r="M22" s="958">
        <v>385872</v>
      </c>
      <c r="N22" s="958">
        <v>788212</v>
      </c>
      <c r="O22" s="958">
        <v>386404</v>
      </c>
      <c r="P22" s="936" t="s">
        <v>11</v>
      </c>
      <c r="Q22" s="936" t="s">
        <v>11</v>
      </c>
      <c r="R22" s="960"/>
      <c r="S22" s="1278" t="s">
        <v>21</v>
      </c>
      <c r="T22" s="1279">
        <v>93.214286165600342</v>
      </c>
      <c r="U22" s="1279">
        <v>93.865947067124495</v>
      </c>
      <c r="V22" s="1279">
        <v>92.389080448821744</v>
      </c>
      <c r="W22" s="1279">
        <v>92.557894845959282</v>
      </c>
      <c r="X22" s="1279">
        <v>91.233449884041349</v>
      </c>
      <c r="Y22" s="1279">
        <v>91.49407057262512</v>
      </c>
      <c r="Z22" s="1279" t="s">
        <v>11</v>
      </c>
      <c r="AA22" s="1279" t="s">
        <v>11</v>
      </c>
      <c r="AB22" s="1276"/>
      <c r="AC22" s="1278" t="s">
        <v>284</v>
      </c>
      <c r="AD22" s="1279">
        <v>91.815885084977992</v>
      </c>
      <c r="AE22" s="1279">
        <v>90.845017455406534</v>
      </c>
      <c r="AF22" s="1279">
        <v>89.775319012569582</v>
      </c>
      <c r="AG22" s="960"/>
      <c r="AP22"/>
      <c r="AQ22"/>
      <c r="AR22"/>
      <c r="AS22"/>
      <c r="AT22"/>
    </row>
    <row r="23" spans="1:46" ht="15">
      <c r="A23" s="811" t="s">
        <v>77</v>
      </c>
      <c r="B23" s="958" t="s">
        <v>45</v>
      </c>
      <c r="C23" s="958" t="s">
        <v>45</v>
      </c>
      <c r="D23" s="958" t="s">
        <v>45</v>
      </c>
      <c r="E23" s="958" t="s">
        <v>45</v>
      </c>
      <c r="F23" s="958">
        <v>397307</v>
      </c>
      <c r="G23" s="958">
        <v>194730</v>
      </c>
      <c r="H23" s="958" t="s">
        <v>10</v>
      </c>
      <c r="I23" s="958" t="s">
        <v>10</v>
      </c>
      <c r="J23" s="958">
        <v>424920</v>
      </c>
      <c r="K23" s="958">
        <v>208086</v>
      </c>
      <c r="L23" s="958">
        <v>430025</v>
      </c>
      <c r="M23" s="958">
        <v>210562</v>
      </c>
      <c r="N23" s="958">
        <v>431721</v>
      </c>
      <c r="O23" s="958">
        <v>211377</v>
      </c>
      <c r="P23" s="958" t="s">
        <v>10</v>
      </c>
      <c r="Q23" s="958" t="s">
        <v>10</v>
      </c>
      <c r="R23" s="960"/>
      <c r="S23" s="1278" t="s">
        <v>77</v>
      </c>
      <c r="T23" s="1279" t="s">
        <v>10</v>
      </c>
      <c r="U23" s="1279" t="s">
        <v>10</v>
      </c>
      <c r="V23" s="1279" t="s">
        <v>10</v>
      </c>
      <c r="W23" s="1279" t="s">
        <v>10</v>
      </c>
      <c r="X23" s="1279">
        <v>92.028648131547925</v>
      </c>
      <c r="Y23" s="1279">
        <v>92.481074457879387</v>
      </c>
      <c r="Z23" s="1279" t="s">
        <v>10</v>
      </c>
      <c r="AA23" s="1279" t="s">
        <v>10</v>
      </c>
      <c r="AB23" s="1276"/>
      <c r="AC23" s="1278" t="s">
        <v>31</v>
      </c>
      <c r="AD23" s="1279">
        <v>94.818763588124739</v>
      </c>
      <c r="AE23" s="1279">
        <v>93.057264120143643</v>
      </c>
      <c r="AF23" s="1279">
        <v>84.638110922052562</v>
      </c>
      <c r="AG23" s="960"/>
      <c r="AP23"/>
      <c r="AQ23"/>
      <c r="AR23"/>
      <c r="AS23"/>
      <c r="AT23"/>
    </row>
    <row r="24" spans="1:46" ht="15">
      <c r="A24" s="811" t="s">
        <v>33</v>
      </c>
      <c r="B24" s="958">
        <v>716838.99999999895</v>
      </c>
      <c r="C24" s="958">
        <v>351057.99999999744</v>
      </c>
      <c r="D24" s="958">
        <v>696422</v>
      </c>
      <c r="E24" s="958">
        <v>341127.00000000023</v>
      </c>
      <c r="F24" s="958">
        <v>687035</v>
      </c>
      <c r="G24" s="958">
        <v>336307</v>
      </c>
      <c r="H24" s="958" t="s">
        <v>11</v>
      </c>
      <c r="I24" s="958" t="s">
        <v>11</v>
      </c>
      <c r="J24" s="958">
        <v>862285.27200000011</v>
      </c>
      <c r="K24" s="958">
        <v>423443.19200000004</v>
      </c>
      <c r="L24" s="958">
        <v>869242.1152</v>
      </c>
      <c r="M24" s="958">
        <v>426778.98649599997</v>
      </c>
      <c r="N24" s="958">
        <v>821128.10721189342</v>
      </c>
      <c r="O24" s="958">
        <v>402880.11542599439</v>
      </c>
      <c r="P24" s="958">
        <v>822883.53672003525</v>
      </c>
      <c r="Q24" s="958">
        <v>403723.44703017088</v>
      </c>
      <c r="R24" s="961"/>
      <c r="S24" s="1278" t="s">
        <v>33</v>
      </c>
      <c r="T24" s="1279">
        <v>83.132464774372124</v>
      </c>
      <c r="U24" s="1279">
        <v>82.905571900184754</v>
      </c>
      <c r="V24" s="1279">
        <v>80.118299357798989</v>
      </c>
      <c r="W24" s="1279">
        <v>79.930598926804819</v>
      </c>
      <c r="X24" s="1279">
        <v>83.669648373479617</v>
      </c>
      <c r="Y24" s="1279">
        <v>78.801208738320128</v>
      </c>
      <c r="Z24" s="1279"/>
      <c r="AA24" s="1279"/>
      <c r="AB24" s="1276"/>
      <c r="AC24" s="1278" t="s">
        <v>30</v>
      </c>
      <c r="AD24" s="1279">
        <v>89.659635769321639</v>
      </c>
      <c r="AE24" s="1279">
        <v>87.103245141532454</v>
      </c>
      <c r="AF24" s="1279">
        <v>84.143175778840501</v>
      </c>
      <c r="AG24" s="960"/>
      <c r="AP24"/>
      <c r="AQ24"/>
      <c r="AR24"/>
      <c r="AS24"/>
      <c r="AT24"/>
    </row>
    <row r="25" spans="1:46" ht="15">
      <c r="A25" s="811" t="s">
        <v>79</v>
      </c>
      <c r="B25" s="958">
        <v>2468081.780000004</v>
      </c>
      <c r="C25" s="958">
        <v>1194797.900000005</v>
      </c>
      <c r="D25" s="958">
        <v>2556681.4017054061</v>
      </c>
      <c r="E25" s="958">
        <v>1248951.1617888904</v>
      </c>
      <c r="F25" s="958">
        <v>2688812.8400000245</v>
      </c>
      <c r="G25" s="958">
        <v>1344356.7199999983</v>
      </c>
      <c r="H25" s="958" t="s">
        <v>11</v>
      </c>
      <c r="I25" s="958" t="s">
        <v>11</v>
      </c>
      <c r="J25" s="958">
        <v>2622389.02</v>
      </c>
      <c r="K25" s="958">
        <v>1269209.1500000043</v>
      </c>
      <c r="L25" s="958">
        <v>2750909.4604368722</v>
      </c>
      <c r="M25" s="958">
        <v>1343471.7543015489</v>
      </c>
      <c r="N25" s="958">
        <v>2884410.0900000329</v>
      </c>
      <c r="O25" s="958">
        <v>1433662.1200000045</v>
      </c>
      <c r="P25" s="958" t="s">
        <v>11</v>
      </c>
      <c r="Q25" s="958" t="s">
        <v>11</v>
      </c>
      <c r="R25" s="963"/>
      <c r="S25" s="1280" t="s">
        <v>79</v>
      </c>
      <c r="T25" s="1279" t="s">
        <v>11</v>
      </c>
      <c r="U25" s="1279" t="s">
        <v>11</v>
      </c>
      <c r="V25" s="1279">
        <v>92.939496500163969</v>
      </c>
      <c r="W25" s="1279">
        <v>92.964452567758045</v>
      </c>
      <c r="X25" s="1279">
        <v>93.218812724372128</v>
      </c>
      <c r="Y25" s="1279">
        <v>100.06587155223889</v>
      </c>
      <c r="Z25" s="1279" t="s">
        <v>11</v>
      </c>
      <c r="AA25" s="1279" t="s">
        <v>11</v>
      </c>
      <c r="AB25" s="1276"/>
      <c r="AC25" s="1278" t="s">
        <v>33</v>
      </c>
      <c r="AD25" s="1279">
        <v>83.132464774372124</v>
      </c>
      <c r="AE25" s="1279">
        <v>80.118299357798989</v>
      </c>
      <c r="AF25" s="1279">
        <v>84</v>
      </c>
      <c r="AG25" s="960"/>
      <c r="AH25" s="109"/>
      <c r="AP25"/>
      <c r="AQ25"/>
      <c r="AR25"/>
      <c r="AS25"/>
      <c r="AT25"/>
    </row>
    <row r="26" spans="1:46" ht="15">
      <c r="A26" s="811" t="s">
        <v>34</v>
      </c>
      <c r="B26" s="958">
        <v>678735</v>
      </c>
      <c r="C26" s="958">
        <v>331609</v>
      </c>
      <c r="D26" s="958">
        <v>655015</v>
      </c>
      <c r="E26" s="958">
        <v>319611</v>
      </c>
      <c r="F26" s="958">
        <v>632896</v>
      </c>
      <c r="G26" s="958">
        <v>308996</v>
      </c>
      <c r="H26" s="958">
        <v>613540</v>
      </c>
      <c r="I26" s="958">
        <v>299041</v>
      </c>
      <c r="J26" s="958">
        <v>668213</v>
      </c>
      <c r="K26" s="958">
        <v>325983</v>
      </c>
      <c r="L26" s="958">
        <v>645899</v>
      </c>
      <c r="M26" s="958">
        <v>314188</v>
      </c>
      <c r="N26" s="958">
        <v>629809</v>
      </c>
      <c r="O26" s="958">
        <v>306725</v>
      </c>
      <c r="P26" s="958">
        <v>620930</v>
      </c>
      <c r="Q26" s="958">
        <v>302654</v>
      </c>
      <c r="R26" s="963"/>
      <c r="S26" s="1278" t="s">
        <v>34</v>
      </c>
      <c r="T26" s="1279">
        <v>101.57464760488048</v>
      </c>
      <c r="U26" s="1279">
        <v>101.72585686983678</v>
      </c>
      <c r="V26" s="1279">
        <v>101.41136617334909</v>
      </c>
      <c r="W26" s="1279">
        <v>101.72603664048276</v>
      </c>
      <c r="X26" s="1279">
        <v>100.49014860060748</v>
      </c>
      <c r="Y26" s="1279">
        <v>98.347486218442455</v>
      </c>
      <c r="Z26" s="1279">
        <v>98.809849741516757</v>
      </c>
      <c r="AA26" s="1279">
        <v>98.806227573400648</v>
      </c>
      <c r="AB26" s="1276"/>
      <c r="AC26" s="1278" t="s">
        <v>18</v>
      </c>
      <c r="AD26" s="1279">
        <v>95.80554857256476</v>
      </c>
      <c r="AE26" s="1279">
        <v>89.111055745347514</v>
      </c>
      <c r="AF26" s="1279">
        <v>80.950436864688101</v>
      </c>
      <c r="AG26" s="960"/>
      <c r="AH26" s="109"/>
      <c r="AP26"/>
      <c r="AQ26"/>
      <c r="AR26"/>
      <c r="AS26"/>
      <c r="AT26"/>
    </row>
    <row r="27" spans="1:46">
      <c r="A27" s="811" t="s">
        <v>284</v>
      </c>
      <c r="B27" s="958">
        <v>1094999</v>
      </c>
      <c r="C27" s="958">
        <v>526917</v>
      </c>
      <c r="D27" s="958">
        <v>1074970</v>
      </c>
      <c r="E27" s="958">
        <v>520675</v>
      </c>
      <c r="F27" s="958">
        <v>1052503</v>
      </c>
      <c r="G27" s="958">
        <v>510790</v>
      </c>
      <c r="H27" s="936">
        <v>1053341</v>
      </c>
      <c r="I27" s="936">
        <v>511231</v>
      </c>
      <c r="J27" s="958">
        <v>1192603</v>
      </c>
      <c r="K27" s="958">
        <v>585603</v>
      </c>
      <c r="L27" s="958">
        <v>1183301</v>
      </c>
      <c r="M27" s="958">
        <v>581612</v>
      </c>
      <c r="N27" s="958">
        <v>1178832</v>
      </c>
      <c r="O27" s="958">
        <v>579521</v>
      </c>
      <c r="P27" s="936">
        <v>1173308</v>
      </c>
      <c r="Q27" s="936">
        <v>576415</v>
      </c>
      <c r="S27" s="1278" t="s">
        <v>284</v>
      </c>
      <c r="T27" s="1279">
        <v>91.815885084977992</v>
      </c>
      <c r="U27" s="1279">
        <v>89.978534946029981</v>
      </c>
      <c r="V27" s="1279">
        <v>90.845017455406534</v>
      </c>
      <c r="W27" s="1279">
        <v>89.522740246074704</v>
      </c>
      <c r="X27" s="1279">
        <v>89.283545068338839</v>
      </c>
      <c r="Y27" s="1279">
        <v>87.823153580049933</v>
      </c>
      <c r="Z27" s="1279">
        <v>89.775319012569582</v>
      </c>
      <c r="AA27" s="1279">
        <v>88.691480964235836</v>
      </c>
      <c r="AB27" s="1276"/>
      <c r="AC27" s="1278" t="s">
        <v>19</v>
      </c>
      <c r="AD27" s="1279">
        <v>90.939333808215466</v>
      </c>
      <c r="AE27" s="1279">
        <v>98.894353776512801</v>
      </c>
      <c r="AF27" s="1279">
        <v>79.674025210260069</v>
      </c>
      <c r="AG27" s="960"/>
      <c r="AH27" s="109"/>
    </row>
    <row r="28" spans="1:46">
      <c r="A28" s="811" t="s">
        <v>35</v>
      </c>
      <c r="B28" s="958" t="s">
        <v>45</v>
      </c>
      <c r="C28" s="958" t="s">
        <v>45</v>
      </c>
      <c r="D28" s="958" t="s">
        <v>45</v>
      </c>
      <c r="E28" s="958" t="s">
        <v>45</v>
      </c>
      <c r="F28" s="958" t="s">
        <v>45</v>
      </c>
      <c r="G28" s="958" t="s">
        <v>45</v>
      </c>
      <c r="H28" s="958" t="s">
        <v>45</v>
      </c>
      <c r="I28" s="958" t="s">
        <v>45</v>
      </c>
      <c r="J28" s="958" t="s">
        <v>45</v>
      </c>
      <c r="K28" s="958" t="s">
        <v>45</v>
      </c>
      <c r="L28" s="958" t="s">
        <v>45</v>
      </c>
      <c r="M28" s="958" t="s">
        <v>45</v>
      </c>
      <c r="N28" s="958" t="s">
        <v>45</v>
      </c>
      <c r="O28" s="958" t="s">
        <v>45</v>
      </c>
      <c r="P28" s="958" t="s">
        <v>45</v>
      </c>
      <c r="Q28" s="958" t="s">
        <v>45</v>
      </c>
      <c r="S28" s="1278" t="s">
        <v>35</v>
      </c>
      <c r="T28" s="1279">
        <v>95</v>
      </c>
      <c r="U28" s="1279">
        <v>96</v>
      </c>
      <c r="V28" s="1279">
        <v>95</v>
      </c>
      <c r="W28" s="1279">
        <v>95</v>
      </c>
      <c r="X28" s="1279" t="s">
        <v>10</v>
      </c>
      <c r="Y28" s="1279" t="s">
        <v>10</v>
      </c>
      <c r="Z28" s="1279">
        <v>95</v>
      </c>
      <c r="AA28" s="1279">
        <v>95</v>
      </c>
      <c r="AB28" s="1276"/>
      <c r="AC28" s="1278"/>
      <c r="AD28" s="1282"/>
      <c r="AE28" s="1279"/>
      <c r="AF28" s="1279"/>
    </row>
    <row r="29" spans="1:46">
      <c r="A29" s="811" t="s">
        <v>22</v>
      </c>
      <c r="B29" s="958" t="s">
        <v>45</v>
      </c>
      <c r="C29" s="958" t="s">
        <v>45</v>
      </c>
      <c r="D29" s="958" t="s">
        <v>45</v>
      </c>
      <c r="E29" s="958" t="s">
        <v>45</v>
      </c>
      <c r="F29" s="958" t="s">
        <v>45</v>
      </c>
      <c r="G29" s="958" t="s">
        <v>45</v>
      </c>
      <c r="H29" s="958" t="s">
        <v>45</v>
      </c>
      <c r="I29" s="958" t="s">
        <v>45</v>
      </c>
      <c r="J29" s="958" t="s">
        <v>45</v>
      </c>
      <c r="K29" s="958" t="s">
        <v>45</v>
      </c>
      <c r="L29" s="958" t="s">
        <v>45</v>
      </c>
      <c r="M29" s="958" t="s">
        <v>45</v>
      </c>
      <c r="N29" s="958" t="s">
        <v>45</v>
      </c>
      <c r="O29" s="958" t="s">
        <v>45</v>
      </c>
      <c r="P29" s="958" t="s">
        <v>45</v>
      </c>
      <c r="Q29" s="958" t="s">
        <v>45</v>
      </c>
      <c r="S29" s="1278"/>
      <c r="T29" s="1279"/>
      <c r="U29" s="1283"/>
      <c r="V29" s="1283"/>
      <c r="W29" s="1283"/>
      <c r="X29" s="1284"/>
      <c r="Y29" s="1284"/>
      <c r="Z29" s="1284"/>
      <c r="AA29" s="1284"/>
      <c r="AB29" s="1276"/>
      <c r="AC29" s="1278" t="s">
        <v>23</v>
      </c>
      <c r="AD29" s="1285">
        <v>95.266513061454077</v>
      </c>
      <c r="AE29" s="1286">
        <v>93.970055021457753</v>
      </c>
      <c r="AF29" s="1286">
        <v>91.821576470098634</v>
      </c>
    </row>
    <row r="30" spans="1:46">
      <c r="A30" s="811"/>
      <c r="B30" s="964"/>
      <c r="C30" s="964"/>
      <c r="D30" s="964"/>
      <c r="E30" s="964"/>
      <c r="F30" s="964"/>
      <c r="G30" s="964"/>
      <c r="H30" s="964"/>
      <c r="I30" s="964"/>
      <c r="J30" s="964"/>
      <c r="K30" s="964"/>
      <c r="L30" s="964"/>
      <c r="M30" s="964"/>
      <c r="N30" s="964"/>
      <c r="O30" s="964"/>
      <c r="P30" s="964"/>
      <c r="Q30" s="964"/>
      <c r="S30" s="1278"/>
      <c r="T30" s="1279"/>
      <c r="U30" s="1279"/>
      <c r="V30" s="1279"/>
      <c r="W30" s="1279"/>
      <c r="X30" s="1279"/>
      <c r="Y30" s="1279"/>
      <c r="Z30" s="1279"/>
      <c r="AA30" s="1279"/>
      <c r="AB30" s="1276"/>
      <c r="AC30" s="1287" t="s">
        <v>123</v>
      </c>
      <c r="AD30" s="1276"/>
      <c r="AE30" s="1276"/>
      <c r="AF30" s="1276"/>
    </row>
    <row r="31" spans="1:46">
      <c r="A31" s="811" t="s">
        <v>23</v>
      </c>
      <c r="B31" s="964"/>
      <c r="C31" s="964"/>
      <c r="D31" s="964"/>
      <c r="E31" s="964"/>
      <c r="F31" s="964"/>
      <c r="G31" s="964"/>
      <c r="H31" s="964"/>
      <c r="I31" s="964"/>
      <c r="J31" s="964"/>
      <c r="K31" s="964"/>
      <c r="L31" s="964"/>
      <c r="M31" s="964"/>
      <c r="N31" s="964"/>
      <c r="O31" s="964"/>
      <c r="P31" s="964"/>
      <c r="Q31" s="964"/>
      <c r="S31" s="1278" t="s">
        <v>23</v>
      </c>
      <c r="T31" s="1285">
        <v>95.266513061454077</v>
      </c>
      <c r="U31" s="1285">
        <v>94</v>
      </c>
      <c r="V31" s="1286">
        <v>93.970055021457753</v>
      </c>
      <c r="W31" s="1286">
        <v>93.527984613162218</v>
      </c>
      <c r="X31" s="1285">
        <v>93.301821299191687</v>
      </c>
      <c r="Y31" s="1285">
        <v>93.641286402252973</v>
      </c>
      <c r="Z31" s="1286">
        <v>91.821576470098634</v>
      </c>
      <c r="AA31" s="1286">
        <v>91.003136691646588</v>
      </c>
      <c r="AB31" s="1276"/>
      <c r="AC31" s="1287" t="s">
        <v>218</v>
      </c>
      <c r="AD31" s="1276"/>
      <c r="AE31" s="1276"/>
      <c r="AF31" s="1276"/>
    </row>
    <row r="32" spans="1:46">
      <c r="A32" s="941"/>
      <c r="B32" s="941"/>
      <c r="C32" s="941"/>
      <c r="D32" s="941"/>
      <c r="E32" s="941"/>
      <c r="F32" s="941"/>
      <c r="G32" s="941"/>
      <c r="H32" s="941"/>
      <c r="I32" s="941"/>
      <c r="J32" s="965"/>
      <c r="K32" s="965"/>
      <c r="L32" s="965"/>
      <c r="M32" s="965"/>
      <c r="N32" s="965"/>
      <c r="O32" s="965"/>
      <c r="P32" s="965"/>
      <c r="Q32" s="965"/>
      <c r="R32" s="941"/>
      <c r="S32" s="109" t="s">
        <v>123</v>
      </c>
      <c r="T32" s="941"/>
      <c r="U32" s="941"/>
      <c r="V32" s="941"/>
      <c r="W32" s="941"/>
      <c r="X32" s="941"/>
      <c r="Y32" s="990"/>
      <c r="Z32" s="941"/>
      <c r="AA32" s="941"/>
      <c r="AB32" s="941"/>
      <c r="AC32" s="109" t="s">
        <v>251</v>
      </c>
      <c r="AE32" s="941"/>
    </row>
    <row r="33" spans="1:39">
      <c r="A33" s="8" t="s">
        <v>24</v>
      </c>
      <c r="B33" s="937"/>
      <c r="C33" s="937"/>
      <c r="D33" s="941"/>
      <c r="E33" s="941"/>
      <c r="F33" s="941"/>
      <c r="G33" s="941"/>
      <c r="H33" s="941"/>
      <c r="I33" s="941"/>
      <c r="J33" s="941"/>
      <c r="K33" s="941"/>
      <c r="L33" s="941"/>
      <c r="M33" s="941"/>
      <c r="N33" s="941"/>
      <c r="O33" s="941"/>
      <c r="P33" s="941"/>
      <c r="Q33" s="941"/>
      <c r="R33" s="941"/>
      <c r="S33" s="109" t="s">
        <v>218</v>
      </c>
      <c r="T33" s="941"/>
      <c r="AC33" s="735" t="s">
        <v>653</v>
      </c>
      <c r="AD33" s="941"/>
      <c r="AF33" s="139"/>
      <c r="AG33" s="139"/>
      <c r="AH33" s="139"/>
    </row>
    <row r="34" spans="1:39" ht="24.2" customHeight="1">
      <c r="A34" s="1288" t="s">
        <v>25</v>
      </c>
      <c r="B34" s="937"/>
      <c r="C34" s="937"/>
      <c r="D34" s="941"/>
      <c r="E34" s="941"/>
      <c r="F34" s="941"/>
      <c r="G34" s="941"/>
      <c r="H34" s="941"/>
      <c r="I34" s="941"/>
      <c r="J34" s="941"/>
      <c r="K34" s="941"/>
      <c r="L34" s="941"/>
      <c r="M34" s="941"/>
      <c r="N34" s="941"/>
      <c r="O34" s="941"/>
      <c r="P34" s="941"/>
      <c r="Q34" s="941"/>
      <c r="R34" s="941"/>
      <c r="S34" s="2200" t="s">
        <v>928</v>
      </c>
      <c r="T34" s="2200"/>
      <c r="U34" s="2200"/>
      <c r="V34" s="2200"/>
      <c r="W34" s="2200"/>
      <c r="X34" s="2200"/>
      <c r="Y34" s="2200"/>
      <c r="Z34" s="2200"/>
      <c r="AA34" s="2200"/>
      <c r="AC34" s="2201" t="s">
        <v>801</v>
      </c>
      <c r="AD34" s="2201"/>
      <c r="AE34" s="2201"/>
      <c r="AF34" s="2201"/>
      <c r="AG34" s="2201"/>
      <c r="AH34" s="2201"/>
      <c r="AI34" s="2201"/>
      <c r="AJ34" s="2201"/>
      <c r="AK34" s="2201"/>
      <c r="AL34" s="2201"/>
      <c r="AM34" s="2201"/>
    </row>
    <row r="35" spans="1:39">
      <c r="N35" s="941"/>
      <c r="O35" s="941"/>
      <c r="P35" s="941"/>
      <c r="Q35" s="941"/>
      <c r="R35" s="941"/>
      <c r="S35" s="2200"/>
      <c r="T35" s="2200"/>
      <c r="U35" s="2200"/>
      <c r="V35" s="2200"/>
      <c r="W35" s="2200"/>
      <c r="X35" s="2200"/>
      <c r="Y35" s="2200"/>
      <c r="Z35" s="2200"/>
      <c r="AA35" s="2200"/>
      <c r="AC35" s="937" t="s">
        <v>929</v>
      </c>
    </row>
    <row r="36" spans="1:39">
      <c r="A36" s="1138" t="s">
        <v>26</v>
      </c>
      <c r="B36" s="1299"/>
      <c r="C36" s="1299"/>
      <c r="D36" s="1300"/>
      <c r="E36" s="1300"/>
      <c r="F36" s="1300"/>
      <c r="G36" s="1300"/>
      <c r="H36" s="1300"/>
      <c r="I36" s="1300"/>
      <c r="J36" s="1300"/>
      <c r="K36" s="1300"/>
      <c r="L36" s="1300"/>
      <c r="M36" s="1300"/>
      <c r="N36" s="1301"/>
      <c r="O36" s="1301"/>
      <c r="P36" s="1301"/>
      <c r="Q36" s="1301"/>
      <c r="R36" s="941"/>
      <c r="S36" s="941"/>
      <c r="T36" s="941"/>
    </row>
    <row r="37" spans="1:39">
      <c r="A37" s="2100" t="s">
        <v>28</v>
      </c>
      <c r="B37" s="1138" t="s">
        <v>679</v>
      </c>
      <c r="C37" s="1299"/>
      <c r="D37" s="1300"/>
      <c r="E37" s="1300"/>
      <c r="F37" s="1300"/>
      <c r="G37" s="1300"/>
      <c r="H37" s="1300"/>
      <c r="I37" s="1300"/>
      <c r="J37" s="1300"/>
      <c r="K37" s="1300"/>
      <c r="L37" s="1300"/>
      <c r="M37" s="1300"/>
      <c r="N37" s="1301"/>
      <c r="O37" s="1301"/>
      <c r="P37" s="1301"/>
      <c r="Q37" s="1301"/>
      <c r="R37" s="941"/>
      <c r="S37" s="941"/>
      <c r="T37" s="941"/>
    </row>
    <row r="38" spans="1:39">
      <c r="A38" s="2100"/>
      <c r="B38" s="1299" t="s">
        <v>680</v>
      </c>
      <c r="C38" s="1299"/>
      <c r="D38" s="1300"/>
      <c r="E38" s="1300"/>
      <c r="F38" s="1300"/>
      <c r="G38" s="1300"/>
      <c r="H38" s="1300"/>
      <c r="I38" s="1300"/>
      <c r="J38" s="1300"/>
      <c r="K38" s="1300"/>
      <c r="L38" s="1300"/>
      <c r="M38" s="1300"/>
      <c r="N38" s="1301"/>
      <c r="O38" s="1301"/>
      <c r="P38" s="1301"/>
      <c r="Q38" s="1301"/>
      <c r="R38" s="941"/>
      <c r="S38" s="941"/>
      <c r="T38" s="941"/>
    </row>
    <row r="39" spans="1:39">
      <c r="A39" s="2100"/>
      <c r="B39" s="1299" t="s">
        <v>137</v>
      </c>
      <c r="C39" s="1299"/>
      <c r="D39" s="1300"/>
      <c r="E39" s="1300"/>
      <c r="F39" s="1300"/>
      <c r="G39" s="1300"/>
      <c r="H39" s="1300"/>
      <c r="I39" s="1300"/>
      <c r="J39" s="1300"/>
      <c r="K39" s="1300"/>
      <c r="L39" s="1300"/>
      <c r="M39" s="1300"/>
      <c r="N39" s="1301"/>
      <c r="O39" s="1301"/>
      <c r="P39" s="1301"/>
      <c r="Q39" s="1301"/>
      <c r="R39" s="941"/>
      <c r="S39" s="941"/>
      <c r="T39" s="941"/>
    </row>
    <row r="40" spans="1:39">
      <c r="A40" s="2100"/>
      <c r="B40" s="1137" t="s">
        <v>128</v>
      </c>
      <c r="C40" s="1299"/>
      <c r="D40" s="1300"/>
      <c r="E40" s="1300"/>
      <c r="F40" s="1300"/>
      <c r="G40" s="1300"/>
      <c r="H40" s="1300"/>
      <c r="I40" s="1300"/>
      <c r="J40" s="1300"/>
      <c r="K40" s="1300"/>
      <c r="L40" s="1300"/>
      <c r="M40" s="1300"/>
      <c r="N40" s="1300"/>
      <c r="O40" s="1300"/>
      <c r="P40" s="1300"/>
      <c r="Q40" s="1300"/>
      <c r="V40" s="937"/>
      <c r="W40" s="937"/>
      <c r="X40" s="941"/>
      <c r="Y40" s="941"/>
      <c r="Z40" s="941"/>
      <c r="AA40" s="941"/>
      <c r="AB40" s="941"/>
    </row>
    <row r="41" spans="1:39" ht="15.6" customHeight="1">
      <c r="A41" s="1537" t="s">
        <v>980</v>
      </c>
      <c r="B41" s="1554" t="s">
        <v>981</v>
      </c>
      <c r="C41" s="1299"/>
      <c r="D41" s="1300"/>
      <c r="E41" s="1300"/>
      <c r="F41" s="1300"/>
      <c r="G41" s="1300"/>
      <c r="H41" s="1300"/>
      <c r="I41" s="1300"/>
      <c r="J41" s="1300"/>
      <c r="K41" s="1300"/>
      <c r="L41" s="1300"/>
      <c r="M41" s="1300"/>
      <c r="N41" s="1300"/>
      <c r="O41" s="1300"/>
      <c r="P41" s="1300"/>
      <c r="Q41" s="1300"/>
      <c r="S41"/>
      <c r="V41" s="937"/>
      <c r="W41" s="937"/>
      <c r="X41" s="941"/>
      <c r="Y41" s="941"/>
      <c r="Z41" s="941"/>
      <c r="AA41" s="941"/>
      <c r="AB41" s="941"/>
    </row>
    <row r="42" spans="1:39" ht="15.6" customHeight="1">
      <c r="A42" s="2211" t="s">
        <v>13</v>
      </c>
      <c r="B42" s="1302" t="s">
        <v>141</v>
      </c>
      <c r="C42" s="1302"/>
      <c r="D42" s="1300"/>
      <c r="E42" s="1300"/>
      <c r="F42" s="1300"/>
      <c r="G42" s="1300"/>
      <c r="H42" s="1300"/>
      <c r="I42" s="1300"/>
      <c r="J42" s="1300"/>
      <c r="K42" s="1300"/>
      <c r="L42" s="1300"/>
      <c r="M42" s="1300"/>
      <c r="N42" s="1302"/>
      <c r="O42" s="1302"/>
      <c r="P42" s="1302"/>
      <c r="Q42" s="1302"/>
      <c r="X42" s="941"/>
      <c r="Y42" s="941"/>
      <c r="Z42" s="941"/>
      <c r="AA42" s="941"/>
      <c r="AB42" s="941"/>
    </row>
    <row r="43" spans="1:39" ht="16.7" customHeight="1">
      <c r="A43" s="2211"/>
      <c r="B43" s="1299" t="s">
        <v>1004</v>
      </c>
      <c r="C43" s="1299"/>
      <c r="D43" s="1300"/>
      <c r="E43" s="1300"/>
      <c r="F43" s="1300"/>
      <c r="G43" s="1300"/>
      <c r="H43" s="1300"/>
      <c r="I43" s="1300"/>
      <c r="J43" s="1300"/>
      <c r="K43" s="1300"/>
      <c r="L43" s="1300"/>
      <c r="M43" s="1300"/>
      <c r="N43" s="1300"/>
      <c r="O43" s="1300"/>
      <c r="P43" s="1300"/>
      <c r="Q43" s="1300"/>
      <c r="X43" s="941"/>
      <c r="Y43" s="941"/>
      <c r="Z43" s="941"/>
      <c r="AA43" s="941"/>
      <c r="AB43" s="941"/>
    </row>
    <row r="44" spans="1:39" ht="15">
      <c r="A44" s="2211"/>
      <c r="B44" s="1299" t="s">
        <v>681</v>
      </c>
      <c r="C44" s="1299"/>
      <c r="D44" s="1300"/>
      <c r="E44" s="1300"/>
      <c r="F44" s="1300"/>
      <c r="G44" s="1300"/>
      <c r="H44" s="1300"/>
      <c r="I44" s="1300"/>
      <c r="J44" s="1300"/>
      <c r="K44" s="1300"/>
      <c r="L44" s="1300"/>
      <c r="M44" s="1300"/>
      <c r="N44" s="1300"/>
      <c r="O44" s="1300"/>
      <c r="P44" s="1300"/>
      <c r="Q44" s="1300"/>
      <c r="S44"/>
      <c r="X44" s="941"/>
      <c r="Y44" s="941"/>
      <c r="Z44" s="941"/>
      <c r="AA44" s="941"/>
      <c r="AB44" s="941"/>
    </row>
    <row r="45" spans="1:39" ht="15">
      <c r="A45" s="1144" t="s">
        <v>30</v>
      </c>
      <c r="B45" s="1144" t="s">
        <v>166</v>
      </c>
      <c r="C45" s="1144"/>
      <c r="D45" s="1300"/>
      <c r="E45" s="1300"/>
      <c r="F45" s="1300"/>
      <c r="G45" s="1300"/>
      <c r="H45" s="1300"/>
      <c r="I45" s="1300"/>
      <c r="J45" s="1300"/>
      <c r="K45" s="1300"/>
      <c r="L45" s="1300"/>
      <c r="M45" s="1300"/>
      <c r="N45" s="1300"/>
      <c r="O45" s="1300"/>
      <c r="P45" s="1300"/>
      <c r="Q45" s="1300"/>
      <c r="S45"/>
      <c r="X45" s="941"/>
      <c r="Y45" s="941"/>
      <c r="Z45" s="941"/>
      <c r="AA45" s="941"/>
      <c r="AB45" s="941"/>
    </row>
    <row r="46" spans="1:39" ht="15">
      <c r="A46" s="1144" t="s">
        <v>17</v>
      </c>
      <c r="B46" s="1303" t="s">
        <v>700</v>
      </c>
      <c r="C46" s="1304"/>
      <c r="D46" s="1300"/>
      <c r="E46" s="1300"/>
      <c r="F46" s="1300"/>
      <c r="G46" s="1300"/>
      <c r="H46" s="1300"/>
      <c r="I46" s="1300"/>
      <c r="J46" s="1300"/>
      <c r="K46" s="1300"/>
      <c r="L46" s="1300"/>
      <c r="M46" s="1300"/>
      <c r="N46" s="1300"/>
      <c r="O46" s="1300"/>
      <c r="P46" s="1300"/>
      <c r="Q46" s="1300"/>
      <c r="S46"/>
      <c r="X46" s="941"/>
      <c r="Y46" s="941"/>
      <c r="Z46" s="941"/>
      <c r="AA46" s="941"/>
      <c r="AB46" s="941"/>
    </row>
    <row r="47" spans="1:39" ht="18.399999999999999" customHeight="1">
      <c r="A47" s="1144" t="s">
        <v>31</v>
      </c>
      <c r="B47" s="1299" t="s">
        <v>930</v>
      </c>
      <c r="C47" s="1299"/>
      <c r="D47" s="1300"/>
      <c r="E47" s="1300"/>
      <c r="F47" s="1300"/>
      <c r="G47" s="1300"/>
      <c r="H47" s="1300"/>
      <c r="I47" s="1300"/>
      <c r="J47" s="1300"/>
      <c r="K47" s="1300"/>
      <c r="L47" s="1300"/>
      <c r="M47" s="1300"/>
      <c r="N47" s="1300"/>
      <c r="O47" s="1300"/>
      <c r="P47" s="1300"/>
      <c r="Q47" s="1300"/>
      <c r="R47" s="941"/>
      <c r="S47"/>
      <c r="T47" s="941"/>
      <c r="U47" s="941"/>
      <c r="V47" s="941"/>
      <c r="W47" s="941"/>
      <c r="X47" s="941"/>
      <c r="Y47" s="941"/>
      <c r="Z47" s="941"/>
      <c r="AA47" s="941"/>
      <c r="AB47" s="941"/>
    </row>
    <row r="48" spans="1:39" ht="15">
      <c r="A48" s="2212" t="s">
        <v>32</v>
      </c>
      <c r="B48" s="1299" t="s">
        <v>158</v>
      </c>
      <c r="C48" s="1299"/>
      <c r="D48" s="1300"/>
      <c r="E48" s="1300"/>
      <c r="F48" s="1300"/>
      <c r="G48" s="1300"/>
      <c r="H48" s="1300"/>
      <c r="I48" s="1300"/>
      <c r="J48" s="1300"/>
      <c r="K48" s="1300"/>
      <c r="L48" s="1300"/>
      <c r="M48" s="1300"/>
      <c r="N48" s="1300"/>
      <c r="O48" s="1300"/>
      <c r="P48" s="1300"/>
      <c r="Q48" s="1300"/>
      <c r="R48" s="941"/>
      <c r="S48"/>
      <c r="T48" s="941"/>
      <c r="U48" s="941"/>
      <c r="V48" s="941"/>
      <c r="W48" s="941"/>
      <c r="X48" s="941"/>
      <c r="Y48" s="941"/>
      <c r="Z48" s="941"/>
      <c r="AA48" s="941"/>
      <c r="AB48" s="941"/>
    </row>
    <row r="49" spans="1:34">
      <c r="A49" s="2212"/>
      <c r="B49" s="1299" t="s">
        <v>160</v>
      </c>
      <c r="C49" s="1299"/>
      <c r="D49" s="1300"/>
      <c r="E49" s="1300"/>
      <c r="F49" s="1300"/>
      <c r="G49" s="1300"/>
      <c r="H49" s="1300"/>
      <c r="I49" s="1300"/>
      <c r="J49" s="1300"/>
      <c r="K49" s="1300"/>
      <c r="L49" s="1300"/>
      <c r="M49" s="1300"/>
      <c r="N49" s="1300"/>
      <c r="O49" s="1300"/>
      <c r="P49" s="1300"/>
      <c r="Q49" s="1300"/>
      <c r="R49" s="937"/>
      <c r="S49" s="937"/>
      <c r="T49" s="941"/>
      <c r="U49" s="941"/>
      <c r="V49" s="941"/>
      <c r="W49" s="941"/>
      <c r="X49" s="941"/>
      <c r="Y49" s="941"/>
      <c r="Z49" s="941"/>
      <c r="AA49" s="941"/>
      <c r="AB49" s="941"/>
    </row>
    <row r="50" spans="1:34" ht="16.149999999999999" customHeight="1">
      <c r="A50" s="1144" t="s">
        <v>19</v>
      </c>
      <c r="B50" s="1305" t="s">
        <v>926</v>
      </c>
      <c r="C50" s="1306"/>
      <c r="D50" s="1300"/>
      <c r="E50" s="1300"/>
      <c r="F50" s="1300"/>
      <c r="G50" s="1300"/>
      <c r="H50" s="1300"/>
      <c r="I50" s="1300"/>
      <c r="J50" s="1300"/>
      <c r="K50" s="1300"/>
      <c r="L50" s="1300"/>
      <c r="M50" s="1300"/>
      <c r="N50" s="1301"/>
      <c r="O50" s="1301"/>
      <c r="P50" s="1301"/>
      <c r="Q50" s="1301"/>
      <c r="R50" s="941"/>
      <c r="S50"/>
      <c r="T50" s="941"/>
      <c r="U50" s="941"/>
      <c r="V50" s="941"/>
      <c r="W50" s="941"/>
      <c r="X50" s="941"/>
      <c r="Y50" s="941"/>
      <c r="Z50" s="941"/>
      <c r="AA50" s="941"/>
      <c r="AB50" s="941"/>
      <c r="AC50" s="109"/>
      <c r="AD50" s="941"/>
      <c r="AE50" s="941"/>
    </row>
    <row r="51" spans="1:34" ht="21" customHeight="1">
      <c r="A51" s="2211" t="s">
        <v>33</v>
      </c>
      <c r="B51" s="1306" t="s">
        <v>145</v>
      </c>
      <c r="C51" s="1306"/>
      <c r="D51" s="1300"/>
      <c r="E51" s="1300"/>
      <c r="F51" s="1300"/>
      <c r="G51" s="1300"/>
      <c r="H51" s="1300"/>
      <c r="I51" s="1300"/>
      <c r="J51" s="1300"/>
      <c r="K51" s="1300"/>
      <c r="L51" s="1300"/>
      <c r="M51" s="1300"/>
      <c r="N51" s="1301"/>
      <c r="O51" s="1301"/>
      <c r="P51" s="1301"/>
      <c r="Q51" s="1301"/>
      <c r="R51" s="968"/>
      <c r="S51" s="968"/>
      <c r="T51" s="941"/>
      <c r="U51" s="941"/>
      <c r="V51" s="941"/>
      <c r="W51" s="941"/>
      <c r="X51" s="941"/>
      <c r="Y51" s="941"/>
      <c r="Z51" s="941"/>
      <c r="AA51" s="941"/>
      <c r="AB51" s="941"/>
      <c r="AC51" s="109"/>
      <c r="AD51" s="941"/>
      <c r="AF51" s="139"/>
      <c r="AG51" s="139"/>
      <c r="AH51" s="139"/>
    </row>
    <row r="52" spans="1:34" ht="15">
      <c r="A52" s="2211"/>
      <c r="B52" s="1306" t="s">
        <v>144</v>
      </c>
      <c r="C52" s="1306"/>
      <c r="D52" s="1300"/>
      <c r="E52" s="1300"/>
      <c r="F52" s="1300"/>
      <c r="G52" s="1300"/>
      <c r="H52" s="1300"/>
      <c r="I52" s="1300"/>
      <c r="J52" s="1300"/>
      <c r="K52" s="1300"/>
      <c r="L52" s="1300"/>
      <c r="M52" s="1300"/>
      <c r="N52" s="1299"/>
      <c r="O52" s="1299"/>
      <c r="P52" s="1299"/>
      <c r="Q52" s="1299"/>
      <c r="R52" s="941"/>
      <c r="S52" s="941"/>
      <c r="T52" s="941"/>
      <c r="U52" s="941"/>
      <c r="V52" s="941"/>
      <c r="W52" s="941"/>
      <c r="X52" s="941"/>
      <c r="Y52" s="941"/>
      <c r="Z52" s="941"/>
      <c r="AA52" s="941"/>
      <c r="AB52" s="941"/>
      <c r="AC52" s="109"/>
      <c r="AD52" s="109"/>
      <c r="AE52"/>
      <c r="AF52" s="139"/>
      <c r="AG52" s="139"/>
      <c r="AH52" s="139"/>
    </row>
    <row r="53" spans="1:34">
      <c r="A53" s="1144" t="s">
        <v>79</v>
      </c>
      <c r="B53" s="1299" t="s">
        <v>682</v>
      </c>
      <c r="C53" s="1299"/>
      <c r="D53" s="1300"/>
      <c r="E53" s="1300"/>
      <c r="F53" s="1300"/>
      <c r="G53" s="1300"/>
      <c r="H53" s="1300"/>
      <c r="I53" s="1300"/>
      <c r="J53" s="1300"/>
      <c r="K53" s="1300"/>
      <c r="L53" s="1300"/>
      <c r="M53" s="1300"/>
      <c r="N53" s="1301"/>
      <c r="O53" s="1301"/>
      <c r="P53" s="1301"/>
      <c r="Q53" s="1301"/>
      <c r="R53" s="941"/>
      <c r="S53" s="941"/>
    </row>
    <row r="54" spans="1:34">
      <c r="A54" s="1144" t="s">
        <v>34</v>
      </c>
      <c r="B54" s="1307" t="s">
        <v>683</v>
      </c>
      <c r="C54" s="1308"/>
      <c r="D54" s="1300"/>
      <c r="E54" s="1300"/>
      <c r="F54" s="1300"/>
      <c r="G54" s="1300"/>
      <c r="H54" s="1300"/>
      <c r="I54" s="1300"/>
      <c r="J54" s="1300"/>
      <c r="K54" s="1300"/>
      <c r="L54" s="1300"/>
      <c r="M54" s="1300"/>
      <c r="N54" s="1309"/>
      <c r="O54" s="1309"/>
      <c r="P54" s="1309"/>
      <c r="Q54" s="1309"/>
      <c r="R54" s="941"/>
      <c r="S54" s="941"/>
    </row>
    <row r="55" spans="1:34">
      <c r="A55" s="1144" t="s">
        <v>284</v>
      </c>
      <c r="B55" s="1299" t="s">
        <v>1005</v>
      </c>
      <c r="C55" s="1299"/>
      <c r="D55" s="1300"/>
      <c r="E55" s="1300"/>
      <c r="F55" s="1300"/>
      <c r="G55" s="1300"/>
      <c r="H55" s="1300"/>
      <c r="I55" s="1300"/>
      <c r="J55" s="1300"/>
      <c r="K55" s="1300"/>
      <c r="L55" s="1300"/>
      <c r="M55" s="1300"/>
      <c r="N55" s="1301"/>
      <c r="O55" s="1301"/>
      <c r="P55" s="1301"/>
      <c r="Q55" s="1301"/>
      <c r="R55" s="941"/>
      <c r="S55" s="941"/>
    </row>
    <row r="56" spans="1:34">
      <c r="A56" s="1144" t="s">
        <v>35</v>
      </c>
      <c r="B56" s="1299" t="s">
        <v>931</v>
      </c>
      <c r="C56" s="1299"/>
      <c r="D56" s="1300"/>
      <c r="E56" s="1300"/>
      <c r="F56" s="1300"/>
      <c r="G56" s="1300"/>
      <c r="H56" s="1300"/>
      <c r="I56" s="1300"/>
      <c r="J56" s="1300"/>
      <c r="K56" s="1300"/>
      <c r="L56" s="1300"/>
      <c r="M56" s="1300"/>
      <c r="N56" s="1301"/>
      <c r="O56" s="1301"/>
      <c r="P56" s="1301"/>
      <c r="Q56" s="1301"/>
      <c r="R56" s="941"/>
      <c r="S56" s="941"/>
    </row>
    <row r="57" spans="1:34">
      <c r="N57" s="941"/>
      <c r="O57" s="941"/>
      <c r="P57" s="941"/>
      <c r="Q57" s="941"/>
      <c r="R57" s="941"/>
      <c r="S57" s="941"/>
    </row>
    <row r="58" spans="1:34">
      <c r="N58" s="963"/>
      <c r="O58" s="963"/>
      <c r="P58" s="963"/>
      <c r="Q58" s="963"/>
      <c r="R58" s="941"/>
      <c r="S58" s="941"/>
    </row>
    <row r="59" spans="1:34">
      <c r="N59" s="963"/>
      <c r="O59" s="963"/>
      <c r="P59" s="963"/>
      <c r="Q59" s="963"/>
    </row>
    <row r="60" spans="1:34">
      <c r="N60" s="941"/>
      <c r="O60" s="941"/>
      <c r="P60" s="941"/>
      <c r="Q60" s="941"/>
      <c r="R60" s="937"/>
      <c r="S60" s="937"/>
      <c r="T60" s="963"/>
    </row>
    <row r="61" spans="1:34">
      <c r="N61" s="941"/>
      <c r="O61" s="941"/>
      <c r="P61" s="941"/>
      <c r="Q61" s="941"/>
    </row>
    <row r="63" spans="1:34">
      <c r="N63" s="937"/>
      <c r="O63" s="937"/>
      <c r="P63" s="937"/>
      <c r="Q63" s="937"/>
    </row>
    <row r="90" ht="12.95" customHeight="1"/>
    <row r="91" ht="21" customHeight="1"/>
  </sheetData>
  <mergeCells count="26">
    <mergeCell ref="A42:A44"/>
    <mergeCell ref="A48:A49"/>
    <mergeCell ref="A51:A52"/>
    <mergeCell ref="N6:O6"/>
    <mergeCell ref="P6:Q6"/>
    <mergeCell ref="B6:C6"/>
    <mergeCell ref="D6:E6"/>
    <mergeCell ref="F6:G6"/>
    <mergeCell ref="H6:I6"/>
    <mergeCell ref="J6:K6"/>
    <mergeCell ref="L6:M6"/>
    <mergeCell ref="A1:I1"/>
    <mergeCell ref="A4:Q4"/>
    <mergeCell ref="A37:A40"/>
    <mergeCell ref="S34:AA35"/>
    <mergeCell ref="AC34:AM34"/>
    <mergeCell ref="T6:U6"/>
    <mergeCell ref="V6:W6"/>
    <mergeCell ref="X6:Y6"/>
    <mergeCell ref="Z6:AA6"/>
    <mergeCell ref="K2:L2"/>
    <mergeCell ref="S4:AK4"/>
    <mergeCell ref="B5:I5"/>
    <mergeCell ref="J5:Q5"/>
    <mergeCell ref="S5:AA5"/>
    <mergeCell ref="AC5:AF5"/>
  </mergeCells>
  <pageMargins left="0.17" right="0.17" top="0.37" bottom="0.41" header="0.31496062992125984" footer="0.31496062992125984"/>
  <pageSetup paperSize="9" scale="41" orientation="landscape" horizontalDpi="4294967293" verticalDpi="4294967293" r:id="rId1"/>
  <drawing r:id="rId2"/>
</worksheet>
</file>

<file path=xl/worksheets/sheet18.xml><?xml version="1.0" encoding="utf-8"?>
<worksheet xmlns="http://schemas.openxmlformats.org/spreadsheetml/2006/main" xmlns:r="http://schemas.openxmlformats.org/officeDocument/2006/relationships">
  <sheetPr>
    <pageSetUpPr fitToPage="1"/>
  </sheetPr>
  <dimension ref="A1:AN53"/>
  <sheetViews>
    <sheetView zoomScale="70" zoomScaleNormal="70" workbookViewId="0">
      <selection sqref="A1:G1"/>
    </sheetView>
  </sheetViews>
  <sheetFormatPr baseColWidth="10" defaultColWidth="10.77734375" defaultRowHeight="14.25"/>
  <cols>
    <col min="1" max="1" width="9.77734375" style="938" customWidth="1"/>
    <col min="2" max="17" width="8.5546875" style="938" customWidth="1"/>
    <col min="18" max="18" width="1.77734375" style="938" customWidth="1"/>
    <col min="19" max="19" width="12.21875" style="938" customWidth="1"/>
    <col min="20" max="29" width="4.77734375" style="938" customWidth="1"/>
    <col min="30" max="30" width="2.44140625" style="938" customWidth="1"/>
    <col min="31" max="31" width="11.77734375" style="938" customWidth="1"/>
    <col min="32" max="33" width="4.5546875" style="938" customWidth="1"/>
    <col min="34" max="34" width="6.77734375" style="938" customWidth="1"/>
    <col min="35" max="35" width="4.5546875" style="938" customWidth="1"/>
    <col min="36" max="16384" width="10.77734375" style="938"/>
  </cols>
  <sheetData>
    <row r="1" spans="1:40" s="1300" customFormat="1" ht="33.6" customHeight="1">
      <c r="A1" s="2198" t="s">
        <v>953</v>
      </c>
      <c r="B1" s="2198"/>
      <c r="C1" s="2198"/>
      <c r="D1" s="2198"/>
      <c r="E1" s="2198"/>
      <c r="F1" s="2198"/>
      <c r="G1" s="2198"/>
      <c r="H1" s="1301"/>
      <c r="I1" s="1301"/>
      <c r="J1" s="1301"/>
      <c r="K1" s="1301"/>
      <c r="L1" s="1301"/>
      <c r="M1" s="1301"/>
      <c r="N1" s="1301"/>
      <c r="O1" s="1301"/>
      <c r="P1" s="1301"/>
      <c r="Q1" s="1301"/>
      <c r="R1" s="1301"/>
      <c r="S1" s="2225" t="s">
        <v>953</v>
      </c>
      <c r="T1" s="2225"/>
      <c r="U1" s="2225"/>
      <c r="V1" s="2225"/>
      <c r="W1" s="2225"/>
      <c r="X1" s="2225"/>
      <c r="Y1" s="2225"/>
      <c r="Z1" s="2225"/>
      <c r="AA1" s="2225"/>
      <c r="AB1" s="2225"/>
      <c r="AC1" s="2225"/>
      <c r="AD1" s="2225"/>
      <c r="AE1" s="2225"/>
      <c r="AF1" s="2225"/>
      <c r="AG1" s="2225"/>
      <c r="AH1" s="2225"/>
      <c r="AI1" s="1314"/>
    </row>
    <row r="2" spans="1:40" s="1300" customFormat="1" ht="39.200000000000003" customHeight="1">
      <c r="A2" s="2199" t="s">
        <v>81</v>
      </c>
      <c r="B2" s="2199"/>
      <c r="C2" s="2199"/>
      <c r="D2" s="2199"/>
      <c r="E2" s="2199"/>
      <c r="F2" s="2199"/>
      <c r="G2" s="2199"/>
      <c r="H2" s="2199"/>
      <c r="I2" s="2199"/>
      <c r="J2" s="2199"/>
      <c r="K2" s="2199"/>
      <c r="L2" s="2199"/>
      <c r="M2" s="2199"/>
      <c r="N2" s="2199"/>
      <c r="O2" s="2199"/>
      <c r="P2" s="2199"/>
      <c r="Q2" s="2199"/>
      <c r="S2" s="2199" t="s">
        <v>81</v>
      </c>
      <c r="T2" s="2199"/>
      <c r="U2" s="2199"/>
      <c r="V2" s="2199"/>
      <c r="W2" s="2199"/>
      <c r="X2" s="2199"/>
      <c r="Y2" s="2199"/>
      <c r="Z2" s="2199"/>
      <c r="AA2" s="2199"/>
      <c r="AB2" s="2199"/>
      <c r="AC2" s="2199"/>
      <c r="AD2" s="2199"/>
      <c r="AE2" s="2199"/>
      <c r="AF2" s="2199"/>
      <c r="AG2" s="2199"/>
      <c r="AH2" s="2199"/>
      <c r="AI2" s="2199"/>
      <c r="AJ2" s="1314"/>
      <c r="AK2" s="1314"/>
      <c r="AL2" s="1314"/>
      <c r="AM2" s="1314"/>
      <c r="AN2" s="1314"/>
    </row>
    <row r="3" spans="1:40" ht="28.35" customHeight="1">
      <c r="A3" s="969"/>
      <c r="B3" s="2218" t="s">
        <v>82</v>
      </c>
      <c r="C3" s="2219"/>
      <c r="D3" s="2219"/>
      <c r="E3" s="2219"/>
      <c r="F3" s="2219"/>
      <c r="G3" s="2219"/>
      <c r="H3" s="2219"/>
      <c r="I3" s="2220"/>
      <c r="J3" s="2221" t="s">
        <v>954</v>
      </c>
      <c r="K3" s="2222"/>
      <c r="L3" s="2222"/>
      <c r="M3" s="2222"/>
      <c r="N3" s="2222"/>
      <c r="O3" s="2222"/>
      <c r="P3" s="2222"/>
      <c r="Q3" s="2223"/>
      <c r="R3" s="970"/>
      <c r="S3" s="2224" t="s">
        <v>83</v>
      </c>
      <c r="T3" s="2224"/>
      <c r="U3" s="2224"/>
      <c r="V3" s="2224"/>
      <c r="W3" s="2224"/>
      <c r="X3" s="2224"/>
      <c r="Y3" s="2224"/>
      <c r="Z3" s="2224"/>
      <c r="AA3" s="2224"/>
      <c r="AB3" s="2224"/>
      <c r="AC3" s="2224"/>
      <c r="AE3" s="2226" t="s">
        <v>208</v>
      </c>
      <c r="AF3" s="2226"/>
      <c r="AG3" s="2226"/>
      <c r="AH3" s="2226"/>
      <c r="AI3"/>
    </row>
    <row r="4" spans="1:40" ht="15">
      <c r="A4" s="969"/>
      <c r="B4" s="2214">
        <v>2010</v>
      </c>
      <c r="C4" s="2215"/>
      <c r="D4" s="2214">
        <v>2012</v>
      </c>
      <c r="E4" s="2215"/>
      <c r="F4" s="2214">
        <v>2013</v>
      </c>
      <c r="G4" s="2215"/>
      <c r="H4" s="2214" t="s">
        <v>121</v>
      </c>
      <c r="I4" s="2215"/>
      <c r="J4" s="2213">
        <v>2010</v>
      </c>
      <c r="K4" s="2213"/>
      <c r="L4" s="2213">
        <v>2012</v>
      </c>
      <c r="M4" s="2213"/>
      <c r="N4" s="2213">
        <v>2013</v>
      </c>
      <c r="O4" s="2213"/>
      <c r="P4" s="2213">
        <v>2015</v>
      </c>
      <c r="Q4" s="2213"/>
      <c r="R4" s="970"/>
      <c r="S4" s="947"/>
      <c r="T4" s="2202" t="s">
        <v>209</v>
      </c>
      <c r="U4" s="2202"/>
      <c r="V4" s="2202">
        <v>2010</v>
      </c>
      <c r="W4" s="2202"/>
      <c r="X4" s="2202">
        <v>2012</v>
      </c>
      <c r="Y4" s="2202"/>
      <c r="Z4" s="2202">
        <v>2013</v>
      </c>
      <c r="AA4" s="2202"/>
      <c r="AB4" s="2202">
        <v>2015</v>
      </c>
      <c r="AC4" s="2202"/>
      <c r="AE4" s="971"/>
      <c r="AF4" s="948"/>
      <c r="AG4" s="948"/>
      <c r="AH4" s="948"/>
      <c r="AI4" s="150"/>
    </row>
    <row r="5" spans="1:40" ht="15">
      <c r="A5" s="972" t="s">
        <v>5</v>
      </c>
      <c r="B5" s="950" t="s">
        <v>9</v>
      </c>
      <c r="C5" s="950" t="s">
        <v>67</v>
      </c>
      <c r="D5" s="950" t="s">
        <v>9</v>
      </c>
      <c r="E5" s="950" t="s">
        <v>67</v>
      </c>
      <c r="F5" s="950" t="s">
        <v>9</v>
      </c>
      <c r="G5" s="950" t="s">
        <v>67</v>
      </c>
      <c r="H5" s="950" t="s">
        <v>9</v>
      </c>
      <c r="I5" s="950" t="s">
        <v>67</v>
      </c>
      <c r="J5" s="951" t="s">
        <v>9</v>
      </c>
      <c r="K5" s="951" t="s">
        <v>67</v>
      </c>
      <c r="L5" s="951" t="s">
        <v>9</v>
      </c>
      <c r="M5" s="951" t="s">
        <v>67</v>
      </c>
      <c r="N5" s="951" t="s">
        <v>9</v>
      </c>
      <c r="O5" s="951" t="s">
        <v>67</v>
      </c>
      <c r="P5" s="951" t="s">
        <v>9</v>
      </c>
      <c r="Q5" s="951" t="s">
        <v>67</v>
      </c>
      <c r="R5" s="970"/>
      <c r="S5" s="947" t="s">
        <v>5</v>
      </c>
      <c r="T5" s="952" t="s">
        <v>9</v>
      </c>
      <c r="U5" s="952" t="s">
        <v>67</v>
      </c>
      <c r="V5" s="952" t="s">
        <v>9</v>
      </c>
      <c r="W5" s="952" t="s">
        <v>67</v>
      </c>
      <c r="X5" s="952" t="s">
        <v>9</v>
      </c>
      <c r="Y5" s="952" t="s">
        <v>67</v>
      </c>
      <c r="Z5" s="952" t="s">
        <v>9</v>
      </c>
      <c r="AA5" s="952" t="s">
        <v>67</v>
      </c>
      <c r="AB5" s="952" t="s">
        <v>9</v>
      </c>
      <c r="AC5" s="952" t="s">
        <v>67</v>
      </c>
      <c r="AE5" s="933"/>
      <c r="AF5" s="896">
        <v>2010</v>
      </c>
      <c r="AG5" s="896">
        <v>2012</v>
      </c>
      <c r="AH5" s="896" t="s">
        <v>214</v>
      </c>
      <c r="AI5" s="161"/>
    </row>
    <row r="6" spans="1:40" ht="15">
      <c r="A6" s="953"/>
      <c r="B6" s="954"/>
      <c r="C6" s="954"/>
      <c r="D6" s="954"/>
      <c r="E6" s="954"/>
      <c r="F6" s="954"/>
      <c r="G6" s="954"/>
      <c r="H6" s="954"/>
      <c r="I6" s="954"/>
      <c r="J6" s="954"/>
      <c r="K6" s="954"/>
      <c r="L6" s="954"/>
      <c r="M6" s="954"/>
      <c r="N6" s="954"/>
      <c r="O6" s="954"/>
      <c r="P6" s="954"/>
      <c r="Q6" s="954"/>
      <c r="R6" s="973"/>
      <c r="S6" s="1274"/>
      <c r="T6" s="1275"/>
      <c r="U6" s="1275"/>
      <c r="V6" s="1275"/>
      <c r="W6" s="1275"/>
      <c r="X6" s="1275"/>
      <c r="Y6" s="1275"/>
      <c r="Z6" s="1275"/>
      <c r="AA6" s="1275"/>
      <c r="AB6" s="1275"/>
      <c r="AC6" s="1275"/>
      <c r="AI6" s="150"/>
      <c r="AJ6" s="1335" t="s">
        <v>737</v>
      </c>
    </row>
    <row r="7" spans="1:40" ht="15">
      <c r="A7" s="811" t="s">
        <v>130</v>
      </c>
      <c r="B7" s="865">
        <v>705041</v>
      </c>
      <c r="C7" s="934">
        <v>350169</v>
      </c>
      <c r="D7" s="865">
        <v>718563</v>
      </c>
      <c r="E7" s="958">
        <v>359515</v>
      </c>
      <c r="F7" s="958">
        <v>723835</v>
      </c>
      <c r="G7" s="958">
        <v>358078</v>
      </c>
      <c r="H7" s="958">
        <v>714758</v>
      </c>
      <c r="I7" s="958">
        <v>353169</v>
      </c>
      <c r="J7" s="865">
        <v>740388</v>
      </c>
      <c r="K7" s="865">
        <v>365011</v>
      </c>
      <c r="L7" s="865">
        <v>742319</v>
      </c>
      <c r="M7" s="865">
        <v>366705</v>
      </c>
      <c r="N7" s="958">
        <v>731505</v>
      </c>
      <c r="O7" s="958">
        <v>360605</v>
      </c>
      <c r="P7" s="958">
        <v>743852</v>
      </c>
      <c r="Q7" s="958">
        <v>366733</v>
      </c>
      <c r="R7" s="974"/>
      <c r="S7" s="1278" t="s">
        <v>28</v>
      </c>
      <c r="T7" s="1285" t="s">
        <v>10</v>
      </c>
      <c r="U7" s="1285" t="s">
        <v>10</v>
      </c>
      <c r="V7" s="1279">
        <v>95.225881564801156</v>
      </c>
      <c r="W7" s="1315">
        <v>95.933821172512609</v>
      </c>
      <c r="X7" s="1279">
        <v>96.799758594350948</v>
      </c>
      <c r="Y7" s="1279">
        <v>98.039295891793131</v>
      </c>
      <c r="Z7" s="1279">
        <v>98.951476749988046</v>
      </c>
      <c r="AA7" s="1279">
        <v>99.299233233038919</v>
      </c>
      <c r="AB7" s="1279">
        <v>96.088738082306691</v>
      </c>
      <c r="AC7" s="1279">
        <v>96.301396383745114</v>
      </c>
      <c r="AD7" s="955"/>
      <c r="AE7" s="1278" t="s">
        <v>32</v>
      </c>
      <c r="AF7" s="1323">
        <v>101</v>
      </c>
      <c r="AG7" s="1324">
        <v>100</v>
      </c>
      <c r="AH7" s="1324">
        <v>101</v>
      </c>
      <c r="AI7"/>
      <c r="AJ7" s="1335" t="s">
        <v>83</v>
      </c>
    </row>
    <row r="8" spans="1:40" ht="15">
      <c r="A8" s="811" t="s">
        <v>12</v>
      </c>
      <c r="B8" s="958">
        <v>208842</v>
      </c>
      <c r="C8" s="958">
        <v>103439</v>
      </c>
      <c r="D8" s="958">
        <v>218784</v>
      </c>
      <c r="E8" s="958">
        <v>107810</v>
      </c>
      <c r="F8" s="958">
        <v>215361</v>
      </c>
      <c r="G8" s="958">
        <v>105854</v>
      </c>
      <c r="H8" s="958">
        <v>211993</v>
      </c>
      <c r="I8" s="958">
        <v>103408</v>
      </c>
      <c r="J8" s="958">
        <v>229459</v>
      </c>
      <c r="K8" s="958">
        <v>111523</v>
      </c>
      <c r="L8" s="958">
        <v>234563</v>
      </c>
      <c r="M8" s="958">
        <v>113817</v>
      </c>
      <c r="N8" s="958">
        <v>228587</v>
      </c>
      <c r="O8" s="958">
        <v>110996</v>
      </c>
      <c r="P8" s="958">
        <v>218889</v>
      </c>
      <c r="Q8" s="958">
        <v>106206</v>
      </c>
      <c r="R8" s="974"/>
      <c r="S8" s="1278" t="s">
        <v>12</v>
      </c>
      <c r="T8" s="1316">
        <v>90</v>
      </c>
      <c r="U8" s="1285">
        <v>91</v>
      </c>
      <c r="V8" s="1279">
        <v>91.014952562331402</v>
      </c>
      <c r="W8" s="1279">
        <v>92.751271038261166</v>
      </c>
      <c r="X8" s="1279">
        <v>93.273022599472213</v>
      </c>
      <c r="Y8" s="1279">
        <v>94.722229543916995</v>
      </c>
      <c r="Z8" s="1279">
        <v>94.214019169944052</v>
      </c>
      <c r="AA8" s="1279">
        <v>95.367400627049619</v>
      </c>
      <c r="AB8" s="1279">
        <v>96.849544746423987</v>
      </c>
      <c r="AC8" s="1279">
        <v>97.365497241210477</v>
      </c>
      <c r="AD8" s="955"/>
      <c r="AE8" s="1278" t="s">
        <v>15</v>
      </c>
      <c r="AF8" s="1279">
        <v>98.574112663546614</v>
      </c>
      <c r="AG8" s="1279">
        <v>99.683847898133621</v>
      </c>
      <c r="AH8" s="1279">
        <v>99.690884442921629</v>
      </c>
      <c r="AI8"/>
    </row>
    <row r="9" spans="1:40" ht="15">
      <c r="A9" s="811" t="s">
        <v>131</v>
      </c>
      <c r="B9" s="976">
        <v>3116962</v>
      </c>
      <c r="C9" s="976">
        <v>1525258</v>
      </c>
      <c r="D9" s="976">
        <v>3004149</v>
      </c>
      <c r="E9" s="976">
        <v>1466766</v>
      </c>
      <c r="F9" s="977">
        <v>2831638</v>
      </c>
      <c r="G9" s="977">
        <v>1379478</v>
      </c>
      <c r="H9" s="865">
        <v>2906246</v>
      </c>
      <c r="I9" s="865">
        <v>1423683</v>
      </c>
      <c r="J9" s="976">
        <v>3585489</v>
      </c>
      <c r="K9" s="976">
        <v>1707639</v>
      </c>
      <c r="L9" s="976">
        <v>3388503</v>
      </c>
      <c r="M9" s="976">
        <v>1611543</v>
      </c>
      <c r="N9" s="977">
        <v>3173196</v>
      </c>
      <c r="O9" s="977">
        <v>1506994</v>
      </c>
      <c r="P9" s="865">
        <v>3246089</v>
      </c>
      <c r="Q9" s="865">
        <v>1550317</v>
      </c>
      <c r="R9" s="974"/>
      <c r="S9" s="1278" t="s">
        <v>13</v>
      </c>
      <c r="T9" s="1285" t="s">
        <v>10</v>
      </c>
      <c r="U9" s="1285" t="s">
        <v>10</v>
      </c>
      <c r="V9" s="1279">
        <v>86.932688958186731</v>
      </c>
      <c r="W9" s="1279">
        <v>89.319698132919186</v>
      </c>
      <c r="X9" s="1279">
        <v>88.657114956073528</v>
      </c>
      <c r="Y9" s="1279">
        <v>91.016249643974746</v>
      </c>
      <c r="Z9" s="1279">
        <v>89.236151816654257</v>
      </c>
      <c r="AA9" s="1279">
        <v>91.538387014148697</v>
      </c>
      <c r="AB9" s="1279">
        <v>89.530693705563834</v>
      </c>
      <c r="AC9" s="1279">
        <v>91.83173505805587</v>
      </c>
      <c r="AD9" s="955"/>
      <c r="AE9" s="1278" t="s">
        <v>20</v>
      </c>
      <c r="AF9" s="1279">
        <v>99.351275684889544</v>
      </c>
      <c r="AG9" s="1279">
        <v>99.332932984242333</v>
      </c>
      <c r="AH9" s="1279">
        <v>99.550079522806456</v>
      </c>
      <c r="AI9"/>
    </row>
    <row r="10" spans="1:40" ht="15">
      <c r="A10" s="811" t="s">
        <v>29</v>
      </c>
      <c r="B10" s="865">
        <v>250313</v>
      </c>
      <c r="C10" s="865">
        <v>123429</v>
      </c>
      <c r="D10" s="865">
        <v>247586</v>
      </c>
      <c r="E10" s="865">
        <v>121446</v>
      </c>
      <c r="F10" s="865">
        <v>240414</v>
      </c>
      <c r="G10" s="865">
        <v>117626</v>
      </c>
      <c r="H10" s="865">
        <v>237869</v>
      </c>
      <c r="I10" s="865">
        <v>116851</v>
      </c>
      <c r="J10" s="865">
        <v>268027</v>
      </c>
      <c r="K10" s="865">
        <v>129432</v>
      </c>
      <c r="L10" s="865">
        <v>263017</v>
      </c>
      <c r="M10" s="865">
        <v>126941</v>
      </c>
      <c r="N10" s="865">
        <v>258895</v>
      </c>
      <c r="O10" s="865">
        <v>124257</v>
      </c>
      <c r="P10" s="865">
        <v>254801</v>
      </c>
      <c r="Q10" s="865">
        <v>122853</v>
      </c>
      <c r="R10" s="974"/>
      <c r="S10" s="1278" t="s">
        <v>29</v>
      </c>
      <c r="T10" s="1285" t="s">
        <v>10</v>
      </c>
      <c r="U10" s="1285" t="s">
        <v>10</v>
      </c>
      <c r="V10" s="1279">
        <v>93.390964343144532</v>
      </c>
      <c r="W10" s="1279">
        <v>95.362043389579085</v>
      </c>
      <c r="X10" s="1279">
        <v>94.133078850416524</v>
      </c>
      <c r="Y10" s="1279">
        <v>95.671217337188139</v>
      </c>
      <c r="Z10" s="1279">
        <v>92.861584812375668</v>
      </c>
      <c r="AA10" s="1279">
        <v>94.663479723476343</v>
      </c>
      <c r="AB10" s="1279">
        <v>93.354814149081051</v>
      </c>
      <c r="AC10" s="1279">
        <v>95.114486418728077</v>
      </c>
      <c r="AD10" s="955"/>
      <c r="AE10" s="1278" t="s">
        <v>35</v>
      </c>
      <c r="AF10" s="1279">
        <v>98.438782396177203</v>
      </c>
      <c r="AG10" s="1279">
        <v>98.652930350807239</v>
      </c>
      <c r="AH10" s="1279">
        <v>98.791696002131218</v>
      </c>
      <c r="AI10"/>
    </row>
    <row r="11" spans="1:40" ht="15">
      <c r="A11" s="811" t="s">
        <v>30</v>
      </c>
      <c r="B11" s="865">
        <v>864462</v>
      </c>
      <c r="C11" s="865">
        <v>422076</v>
      </c>
      <c r="D11" s="865">
        <v>832464</v>
      </c>
      <c r="E11" s="865">
        <v>405956</v>
      </c>
      <c r="F11" s="865">
        <v>807690</v>
      </c>
      <c r="G11" s="865">
        <v>340300</v>
      </c>
      <c r="H11" s="865">
        <v>793349</v>
      </c>
      <c r="I11" s="865">
        <v>388038</v>
      </c>
      <c r="J11" s="865">
        <v>904153</v>
      </c>
      <c r="K11" s="865">
        <v>439277</v>
      </c>
      <c r="L11" s="865">
        <v>876216</v>
      </c>
      <c r="M11" s="865">
        <v>423461</v>
      </c>
      <c r="N11" s="865">
        <v>847178</v>
      </c>
      <c r="O11" s="865">
        <v>409975</v>
      </c>
      <c r="P11" s="865">
        <v>829306</v>
      </c>
      <c r="Q11" s="865">
        <v>401770</v>
      </c>
      <c r="R11" s="974"/>
      <c r="S11" s="1278" t="s">
        <v>30</v>
      </c>
      <c r="T11" s="1316">
        <v>105.19526</v>
      </c>
      <c r="U11" s="1285" t="s">
        <v>10</v>
      </c>
      <c r="V11" s="1279">
        <v>95.610145628007643</v>
      </c>
      <c r="W11" s="1279">
        <v>96.084247524910253</v>
      </c>
      <c r="X11" s="1279">
        <v>95.006710674080367</v>
      </c>
      <c r="Y11" s="1279">
        <v>95.86620727764776</v>
      </c>
      <c r="Z11" s="1279">
        <v>95.338878016190222</v>
      </c>
      <c r="AA11" s="1279">
        <v>83.005061284224652</v>
      </c>
      <c r="AB11" s="1279">
        <v>95.664205974634214</v>
      </c>
      <c r="AC11" s="1279">
        <v>96.582124100853719</v>
      </c>
      <c r="AD11" s="955"/>
      <c r="AE11" s="1278" t="s">
        <v>77</v>
      </c>
      <c r="AF11" s="1279">
        <v>97.424378101901738</v>
      </c>
      <c r="AG11" s="1279">
        <v>96.859834832704266</v>
      </c>
      <c r="AH11" s="1279">
        <v>98.692669671261939</v>
      </c>
      <c r="AI11"/>
    </row>
    <row r="12" spans="1:40" ht="15">
      <c r="A12" s="811" t="s">
        <v>14</v>
      </c>
      <c r="B12" s="866">
        <v>72628</v>
      </c>
      <c r="C12" s="866">
        <v>35854</v>
      </c>
      <c r="D12" s="865">
        <v>72705</v>
      </c>
      <c r="E12" s="865">
        <v>36208</v>
      </c>
      <c r="F12" s="865" t="s">
        <v>11</v>
      </c>
      <c r="G12" s="865" t="s">
        <v>11</v>
      </c>
      <c r="H12" s="958" t="s">
        <v>11</v>
      </c>
      <c r="I12" s="958" t="s">
        <v>11</v>
      </c>
      <c r="J12" s="866">
        <v>78476</v>
      </c>
      <c r="K12" s="866">
        <v>38481</v>
      </c>
      <c r="L12" s="865">
        <v>77661</v>
      </c>
      <c r="M12" s="865">
        <v>38274</v>
      </c>
      <c r="N12" s="865">
        <v>72997</v>
      </c>
      <c r="O12" s="865">
        <v>35697</v>
      </c>
      <c r="P12" s="958">
        <v>71562</v>
      </c>
      <c r="Q12" s="958">
        <v>35024</v>
      </c>
      <c r="R12" s="974"/>
      <c r="S12" s="1278" t="s">
        <v>14</v>
      </c>
      <c r="T12" s="1316">
        <v>88.192179999999993</v>
      </c>
      <c r="U12" s="1285" t="s">
        <v>10</v>
      </c>
      <c r="V12" s="1279">
        <v>92.548040165146034</v>
      </c>
      <c r="W12" s="1279">
        <v>93.173254333307341</v>
      </c>
      <c r="X12" s="1279">
        <v>93.618418511221847</v>
      </c>
      <c r="Y12" s="1279">
        <v>94.602079740816222</v>
      </c>
      <c r="Z12" s="1317" t="s">
        <v>11</v>
      </c>
      <c r="AA12" s="1317" t="s">
        <v>11</v>
      </c>
      <c r="AB12" s="1317" t="s">
        <v>11</v>
      </c>
      <c r="AC12" s="1317" t="s">
        <v>11</v>
      </c>
      <c r="AD12" s="955"/>
      <c r="AE12" s="1278" t="s">
        <v>19</v>
      </c>
      <c r="AF12" s="1279">
        <v>98.138823450601237</v>
      </c>
      <c r="AG12" s="1279">
        <v>98.231433581048435</v>
      </c>
      <c r="AH12" s="1279">
        <v>97.684345516167454</v>
      </c>
      <c r="AI12"/>
    </row>
    <row r="13" spans="1:40" ht="15">
      <c r="A13" s="811" t="s">
        <v>15</v>
      </c>
      <c r="B13" s="865">
        <v>144278</v>
      </c>
      <c r="C13" s="865">
        <v>70185</v>
      </c>
      <c r="D13" s="865">
        <v>137157</v>
      </c>
      <c r="E13" s="865">
        <v>65286</v>
      </c>
      <c r="F13" s="958">
        <v>133839</v>
      </c>
      <c r="G13" s="958">
        <v>64254</v>
      </c>
      <c r="H13" s="958" t="s">
        <v>10</v>
      </c>
      <c r="I13" s="958" t="s">
        <v>10</v>
      </c>
      <c r="J13" s="865">
        <v>146365</v>
      </c>
      <c r="K13" s="865">
        <v>70865</v>
      </c>
      <c r="L13" s="865">
        <v>137592</v>
      </c>
      <c r="M13" s="865">
        <v>66296</v>
      </c>
      <c r="N13" s="958">
        <v>134254</v>
      </c>
      <c r="O13" s="958">
        <v>65072</v>
      </c>
      <c r="P13" s="958" t="s">
        <v>10</v>
      </c>
      <c r="Q13" s="958" t="s">
        <v>10</v>
      </c>
      <c r="R13" s="974"/>
      <c r="S13" s="1278" t="s">
        <v>15</v>
      </c>
      <c r="T13" s="1316">
        <v>92.072059999999993</v>
      </c>
      <c r="U13" s="1285" t="s">
        <v>10</v>
      </c>
      <c r="V13" s="1279">
        <v>98.574112663546614</v>
      </c>
      <c r="W13" s="1279">
        <v>99.0404289846892</v>
      </c>
      <c r="X13" s="1279">
        <v>99.683847898133621</v>
      </c>
      <c r="Y13" s="1279">
        <v>98.476529504042475</v>
      </c>
      <c r="Z13" s="1279">
        <v>99.690884442921629</v>
      </c>
      <c r="AA13" s="1279">
        <v>98.742930907302679</v>
      </c>
      <c r="AB13" s="1279" t="s">
        <v>10</v>
      </c>
      <c r="AC13" s="1279" t="s">
        <v>10</v>
      </c>
      <c r="AD13" s="955"/>
      <c r="AE13" s="1278" t="s">
        <v>79</v>
      </c>
      <c r="AF13" s="1279">
        <v>94.216923278319058</v>
      </c>
      <c r="AG13" s="1279">
        <v>96.989802255330972</v>
      </c>
      <c r="AH13" s="1279">
        <v>97.183975518863576</v>
      </c>
      <c r="AI13"/>
    </row>
    <row r="14" spans="1:40" ht="15">
      <c r="A14" s="811" t="s">
        <v>17</v>
      </c>
      <c r="B14" s="935">
        <v>292994</v>
      </c>
      <c r="C14" s="935">
        <v>145024</v>
      </c>
      <c r="D14" s="935">
        <v>316542</v>
      </c>
      <c r="E14" s="935">
        <v>156753</v>
      </c>
      <c r="F14" s="935">
        <v>314448</v>
      </c>
      <c r="G14" s="935">
        <v>155335</v>
      </c>
      <c r="H14" s="935">
        <v>310551</v>
      </c>
      <c r="I14" s="935">
        <v>153091</v>
      </c>
      <c r="J14" s="935">
        <v>307362</v>
      </c>
      <c r="K14" s="935">
        <v>151578</v>
      </c>
      <c r="L14" s="935">
        <v>340519</v>
      </c>
      <c r="M14" s="935">
        <v>168316</v>
      </c>
      <c r="N14" s="935">
        <v>342741</v>
      </c>
      <c r="O14" s="935">
        <v>169153</v>
      </c>
      <c r="P14" s="935">
        <v>329663</v>
      </c>
      <c r="Q14" s="935">
        <v>162271</v>
      </c>
      <c r="R14" s="978"/>
      <c r="S14" s="1318" t="s">
        <v>17</v>
      </c>
      <c r="T14" s="1316">
        <v>98.077860000000001</v>
      </c>
      <c r="U14" s="1285" t="s">
        <v>10</v>
      </c>
      <c r="V14" s="1279">
        <v>95.325381797359469</v>
      </c>
      <c r="W14" s="1279">
        <v>95.676153531515126</v>
      </c>
      <c r="X14" s="1279">
        <v>92.958689529805966</v>
      </c>
      <c r="Y14" s="1279">
        <v>93.130183702084182</v>
      </c>
      <c r="Z14" s="1279">
        <v>91.745078645391132</v>
      </c>
      <c r="AA14" s="1279">
        <v>91.831064184495688</v>
      </c>
      <c r="AB14" s="1279">
        <v>94.20256443701598</v>
      </c>
      <c r="AC14" s="1279">
        <v>94.342796926129751</v>
      </c>
      <c r="AD14" s="955"/>
      <c r="AE14" s="1278" t="s">
        <v>12</v>
      </c>
      <c r="AF14" s="1279">
        <v>91.014952562331402</v>
      </c>
      <c r="AG14" s="1279">
        <v>93.273022599472213</v>
      </c>
      <c r="AH14" s="1279">
        <v>96.849544746423987</v>
      </c>
      <c r="AI14"/>
    </row>
    <row r="15" spans="1:40" ht="15">
      <c r="A15" s="811" t="s">
        <v>31</v>
      </c>
      <c r="B15" s="958">
        <v>139363</v>
      </c>
      <c r="C15" s="958">
        <v>68436</v>
      </c>
      <c r="D15" s="958">
        <v>133843</v>
      </c>
      <c r="E15" s="958">
        <v>66383</v>
      </c>
      <c r="F15" s="936">
        <v>127674</v>
      </c>
      <c r="G15" s="1310">
        <v>63100</v>
      </c>
      <c r="H15" s="1310">
        <v>112490</v>
      </c>
      <c r="I15" s="1310">
        <v>54768</v>
      </c>
      <c r="J15" s="1311">
        <v>149624</v>
      </c>
      <c r="K15" s="1311">
        <v>72521</v>
      </c>
      <c r="L15" s="1311">
        <v>146536</v>
      </c>
      <c r="M15" s="1311">
        <v>71219</v>
      </c>
      <c r="N15" s="1311">
        <v>140715</v>
      </c>
      <c r="O15" s="1311">
        <v>68195</v>
      </c>
      <c r="P15" s="1310">
        <v>123774</v>
      </c>
      <c r="Q15" s="1310">
        <v>59252</v>
      </c>
      <c r="R15" s="974"/>
      <c r="S15" s="1278" t="s">
        <v>31</v>
      </c>
      <c r="T15" s="1316">
        <v>85.806280000000001</v>
      </c>
      <c r="U15" s="1285" t="s">
        <v>10</v>
      </c>
      <c r="V15" s="1279">
        <v>93.142142971715771</v>
      </c>
      <c r="W15" s="1279">
        <v>94.367148825857342</v>
      </c>
      <c r="X15" s="1279">
        <v>91.337964732215966</v>
      </c>
      <c r="Y15" s="1279">
        <v>93.209677192883916</v>
      </c>
      <c r="Z15" s="1279">
        <v>90.732331307962895</v>
      </c>
      <c r="AA15" s="1279">
        <v>92.528777769631205</v>
      </c>
      <c r="AB15" s="1279">
        <v>90.883384232552871</v>
      </c>
      <c r="AC15" s="1279">
        <v>92.432322959562555</v>
      </c>
      <c r="AD15" s="955"/>
      <c r="AE15" s="1278" t="s">
        <v>28</v>
      </c>
      <c r="AF15" s="1279">
        <v>95.225881564801156</v>
      </c>
      <c r="AG15" s="1279">
        <v>96.799758594350948</v>
      </c>
      <c r="AH15" s="1279">
        <v>96.088738082306691</v>
      </c>
      <c r="AI15"/>
    </row>
    <row r="16" spans="1:40" ht="15">
      <c r="A16" s="811" t="s">
        <v>32</v>
      </c>
      <c r="B16" s="958">
        <v>416852</v>
      </c>
      <c r="C16" s="958">
        <v>201465</v>
      </c>
      <c r="D16" s="958">
        <v>438098</v>
      </c>
      <c r="E16" s="958">
        <v>212223</v>
      </c>
      <c r="F16" s="958">
        <v>439039</v>
      </c>
      <c r="G16" s="1311">
        <v>213506</v>
      </c>
      <c r="H16" s="1312">
        <v>441622</v>
      </c>
      <c r="I16" s="1312">
        <v>214591</v>
      </c>
      <c r="J16" s="1313">
        <v>414598</v>
      </c>
      <c r="K16" s="1313">
        <v>200928</v>
      </c>
      <c r="L16" s="1313">
        <v>437223</v>
      </c>
      <c r="M16" s="1313">
        <v>212050</v>
      </c>
      <c r="N16" s="1313">
        <v>436293</v>
      </c>
      <c r="O16" s="1313">
        <v>212753</v>
      </c>
      <c r="P16" s="1313">
        <v>438146</v>
      </c>
      <c r="Q16" s="1313">
        <v>213230</v>
      </c>
      <c r="R16" s="974"/>
      <c r="S16" s="1278" t="s">
        <v>32</v>
      </c>
      <c r="T16" s="1316">
        <v>100.21199</v>
      </c>
      <c r="U16" s="1285" t="s">
        <v>10</v>
      </c>
      <c r="V16" s="1319">
        <v>101</v>
      </c>
      <c r="W16" s="1319">
        <v>100</v>
      </c>
      <c r="X16" s="1320">
        <v>100</v>
      </c>
      <c r="Y16" s="1320">
        <v>100</v>
      </c>
      <c r="Z16" s="1320">
        <v>101</v>
      </c>
      <c r="AA16" s="1320">
        <v>100</v>
      </c>
      <c r="AB16" s="1320">
        <v>101</v>
      </c>
      <c r="AC16" s="1320">
        <v>101</v>
      </c>
      <c r="AD16" s="955"/>
      <c r="AE16" s="1278" t="s">
        <v>30</v>
      </c>
      <c r="AF16" s="1279">
        <v>95.610145628007643</v>
      </c>
      <c r="AG16" s="1279">
        <v>95.006710674080367</v>
      </c>
      <c r="AH16" s="1279">
        <v>95.664205974634214</v>
      </c>
      <c r="AI16"/>
    </row>
    <row r="17" spans="1:36" ht="15">
      <c r="A17" s="811" t="s">
        <v>18</v>
      </c>
      <c r="B17" s="958">
        <v>288229</v>
      </c>
      <c r="C17" s="958">
        <v>138784</v>
      </c>
      <c r="D17" s="958">
        <v>306913</v>
      </c>
      <c r="E17" s="958">
        <v>149728</v>
      </c>
      <c r="F17" s="958">
        <v>315617</v>
      </c>
      <c r="G17" s="1311">
        <v>154298</v>
      </c>
      <c r="H17" s="1311" t="s">
        <v>10</v>
      </c>
      <c r="I17" s="1311" t="s">
        <v>10</v>
      </c>
      <c r="J17" s="1311">
        <v>309230</v>
      </c>
      <c r="K17" s="1311">
        <v>148586</v>
      </c>
      <c r="L17" s="1311">
        <v>328323</v>
      </c>
      <c r="M17" s="1311">
        <v>159461</v>
      </c>
      <c r="N17" s="1311">
        <v>332245</v>
      </c>
      <c r="O17" s="1311">
        <v>161614</v>
      </c>
      <c r="P17" s="1311" t="s">
        <v>10</v>
      </c>
      <c r="Q17" s="1311" t="s">
        <v>10</v>
      </c>
      <c r="R17" s="974"/>
      <c r="S17" s="1278" t="s">
        <v>18</v>
      </c>
      <c r="T17" s="1316">
        <v>78.423230000000004</v>
      </c>
      <c r="U17" s="1285" t="s">
        <v>10</v>
      </c>
      <c r="V17" s="1321">
        <v>93.208614946803351</v>
      </c>
      <c r="W17" s="1321">
        <v>93.403146999044324</v>
      </c>
      <c r="X17" s="1321">
        <v>93.478982587269243</v>
      </c>
      <c r="Y17" s="1321">
        <v>93.89631320510972</v>
      </c>
      <c r="Z17" s="1321">
        <v>94.995259522340433</v>
      </c>
      <c r="AA17" s="1321">
        <v>95.473164453574569</v>
      </c>
      <c r="AB17" s="1322" t="s">
        <v>10</v>
      </c>
      <c r="AC17" s="1322" t="s">
        <v>10</v>
      </c>
      <c r="AD17" s="955"/>
      <c r="AE17" s="1278" t="s">
        <v>18</v>
      </c>
      <c r="AF17" s="1279">
        <v>93.208614946803351</v>
      </c>
      <c r="AG17" s="1279">
        <v>93.478982587269243</v>
      </c>
      <c r="AH17" s="1279">
        <v>94.995259522340433</v>
      </c>
      <c r="AI17"/>
    </row>
    <row r="18" spans="1:36" ht="15">
      <c r="A18" s="811" t="s">
        <v>19</v>
      </c>
      <c r="B18" s="958">
        <v>175800</v>
      </c>
      <c r="C18" s="958">
        <v>89144</v>
      </c>
      <c r="D18" s="958">
        <v>180959</v>
      </c>
      <c r="E18" s="958">
        <v>91978</v>
      </c>
      <c r="F18" s="958">
        <v>163718</v>
      </c>
      <c r="G18" s="1311">
        <v>82872</v>
      </c>
      <c r="H18" s="1311">
        <v>159963</v>
      </c>
      <c r="I18" s="1311">
        <v>79351</v>
      </c>
      <c r="J18" s="1311">
        <v>179134</v>
      </c>
      <c r="K18" s="1311">
        <v>90576</v>
      </c>
      <c r="L18" s="1311">
        <v>184217</v>
      </c>
      <c r="M18" s="1311">
        <v>93443</v>
      </c>
      <c r="N18" s="1311">
        <v>171484</v>
      </c>
      <c r="O18" s="1311">
        <v>86486</v>
      </c>
      <c r="P18" s="1311">
        <v>163755</v>
      </c>
      <c r="Q18" s="1311">
        <v>80991</v>
      </c>
      <c r="R18" s="974"/>
      <c r="S18" s="1278" t="s">
        <v>19</v>
      </c>
      <c r="T18" s="1316">
        <v>84.516540000000006</v>
      </c>
      <c r="U18" s="1285" t="s">
        <v>10</v>
      </c>
      <c r="V18" s="1279">
        <v>98.138823450601237</v>
      </c>
      <c r="W18" s="1279">
        <v>98.419007242536651</v>
      </c>
      <c r="X18" s="1279">
        <v>98.231433581048435</v>
      </c>
      <c r="Y18" s="1279">
        <v>98.432199308669453</v>
      </c>
      <c r="Z18" s="1279">
        <v>95.47129761377154</v>
      </c>
      <c r="AA18" s="1279">
        <v>95.821288994750603</v>
      </c>
      <c r="AB18" s="1279">
        <v>97.684345516167454</v>
      </c>
      <c r="AC18" s="1279">
        <v>97.975083651269884</v>
      </c>
      <c r="AD18" s="955"/>
      <c r="AE18" s="1318" t="s">
        <v>17</v>
      </c>
      <c r="AF18" s="1279">
        <v>95.325381797359469</v>
      </c>
      <c r="AG18" s="1279">
        <v>91.745078645391132</v>
      </c>
      <c r="AH18" s="1279">
        <v>94.20256443701598</v>
      </c>
      <c r="AI18"/>
    </row>
    <row r="19" spans="1:36" ht="15">
      <c r="A19" s="811" t="s">
        <v>20</v>
      </c>
      <c r="B19" s="958">
        <v>2229998</v>
      </c>
      <c r="C19" s="958">
        <v>1102621</v>
      </c>
      <c r="D19" s="958">
        <v>2371987</v>
      </c>
      <c r="E19" s="958">
        <v>1175672</v>
      </c>
      <c r="F19" s="958">
        <v>2457994</v>
      </c>
      <c r="G19" s="936">
        <v>1215897</v>
      </c>
      <c r="H19" s="936">
        <v>2371257</v>
      </c>
      <c r="I19" s="936">
        <v>1166744</v>
      </c>
      <c r="J19" s="958">
        <v>2244559</v>
      </c>
      <c r="K19" s="958">
        <v>1108563</v>
      </c>
      <c r="L19" s="958">
        <v>2387916</v>
      </c>
      <c r="M19" s="958">
        <v>1181883</v>
      </c>
      <c r="N19" s="958">
        <v>2469103</v>
      </c>
      <c r="O19" s="958">
        <v>1220311</v>
      </c>
      <c r="P19" s="958">
        <v>2379955</v>
      </c>
      <c r="Q19" s="936">
        <v>1170051</v>
      </c>
      <c r="R19" s="979"/>
      <c r="S19" s="1278" t="s">
        <v>20</v>
      </c>
      <c r="T19" s="1285" t="s">
        <v>10</v>
      </c>
      <c r="U19" s="1285" t="s">
        <v>10</v>
      </c>
      <c r="V19" s="1279">
        <v>99.351275684889544</v>
      </c>
      <c r="W19" s="1279">
        <v>99.463990770032922</v>
      </c>
      <c r="X19" s="1279">
        <v>99.332932984242333</v>
      </c>
      <c r="Y19" s="1279">
        <v>99.474482668758242</v>
      </c>
      <c r="Z19" s="1279">
        <v>99.550079522806456</v>
      </c>
      <c r="AA19" s="1279">
        <v>99.63828892798638</v>
      </c>
      <c r="AB19" s="1279">
        <v>99.634530904996097</v>
      </c>
      <c r="AC19" s="1279">
        <v>99.7173627474358</v>
      </c>
      <c r="AD19" s="955"/>
      <c r="AE19" s="1278" t="s">
        <v>29</v>
      </c>
      <c r="AF19" s="1279">
        <v>93.390964343144532</v>
      </c>
      <c r="AG19" s="1279">
        <v>94.133078850416524</v>
      </c>
      <c r="AH19" s="1279">
        <v>93.354814149081051</v>
      </c>
      <c r="AI19"/>
    </row>
    <row r="20" spans="1:36" ht="15">
      <c r="A20" s="811" t="s">
        <v>21</v>
      </c>
      <c r="B20" s="980">
        <v>105121</v>
      </c>
      <c r="C20" s="980">
        <v>52716</v>
      </c>
      <c r="D20" s="980">
        <v>117504</v>
      </c>
      <c r="E20" s="980">
        <v>59655</v>
      </c>
      <c r="F20" s="981">
        <v>114338</v>
      </c>
      <c r="G20" s="981">
        <v>58062</v>
      </c>
      <c r="H20" s="981" t="s">
        <v>11</v>
      </c>
      <c r="I20" s="981" t="s">
        <v>11</v>
      </c>
      <c r="J20" s="980">
        <v>113145</v>
      </c>
      <c r="K20" s="980">
        <v>57047</v>
      </c>
      <c r="L20" s="980">
        <v>125307</v>
      </c>
      <c r="M20" s="980">
        <v>62804</v>
      </c>
      <c r="N20" s="980">
        <v>123067</v>
      </c>
      <c r="O20" s="980">
        <v>61664</v>
      </c>
      <c r="P20" s="981" t="s">
        <v>11</v>
      </c>
      <c r="Q20" s="981" t="s">
        <v>11</v>
      </c>
      <c r="R20" s="974"/>
      <c r="S20" s="1278" t="s">
        <v>21</v>
      </c>
      <c r="T20" s="1316">
        <v>70.112809999999996</v>
      </c>
      <c r="U20" s="1285" t="s">
        <v>10</v>
      </c>
      <c r="V20" s="1279">
        <v>92.908215122188338</v>
      </c>
      <c r="W20" s="1279">
        <v>92.40801444423019</v>
      </c>
      <c r="X20" s="1279">
        <v>93.772893772893767</v>
      </c>
      <c r="Y20" s="1279">
        <v>94.985988153620795</v>
      </c>
      <c r="Z20" s="1279">
        <v>92.907115636198171</v>
      </c>
      <c r="AA20" s="1279">
        <v>94.158666320705763</v>
      </c>
      <c r="AB20" s="1317" t="s">
        <v>11</v>
      </c>
      <c r="AC20" s="1317" t="s">
        <v>11</v>
      </c>
      <c r="AD20" s="955"/>
      <c r="AE20" s="1278" t="s">
        <v>21</v>
      </c>
      <c r="AF20" s="1279">
        <v>92.908215122188338</v>
      </c>
      <c r="AG20" s="1279">
        <v>93.772893772893767</v>
      </c>
      <c r="AH20" s="1279">
        <v>92.907115636198171</v>
      </c>
      <c r="AI20"/>
    </row>
    <row r="21" spans="1:36" ht="15">
      <c r="A21" s="811" t="s">
        <v>77</v>
      </c>
      <c r="B21" s="980">
        <v>64190</v>
      </c>
      <c r="C21" s="980">
        <v>31551</v>
      </c>
      <c r="D21" s="980">
        <v>68261</v>
      </c>
      <c r="E21" s="980">
        <v>33561</v>
      </c>
      <c r="F21" s="980">
        <v>59563</v>
      </c>
      <c r="G21" s="980">
        <v>28666</v>
      </c>
      <c r="H21" s="980" t="s">
        <v>10</v>
      </c>
      <c r="I21" s="980" t="s">
        <v>10</v>
      </c>
      <c r="J21" s="980">
        <v>65887</v>
      </c>
      <c r="K21" s="980">
        <v>32172</v>
      </c>
      <c r="L21" s="980">
        <v>70474</v>
      </c>
      <c r="M21" s="980">
        <v>34523</v>
      </c>
      <c r="N21" s="980">
        <v>60352</v>
      </c>
      <c r="O21" s="980">
        <v>28973</v>
      </c>
      <c r="P21" s="980" t="s">
        <v>10</v>
      </c>
      <c r="Q21" s="980" t="s">
        <v>10</v>
      </c>
      <c r="R21" s="974"/>
      <c r="S21" s="1278" t="s">
        <v>77</v>
      </c>
      <c r="T21" s="1316">
        <v>96.631320000000002</v>
      </c>
      <c r="U21" s="1285" t="s">
        <v>10</v>
      </c>
      <c r="V21" s="1279">
        <v>97.424378101901738</v>
      </c>
      <c r="W21" s="1279">
        <v>98.069750093248786</v>
      </c>
      <c r="X21" s="1279">
        <v>96.859834832704266</v>
      </c>
      <c r="Y21" s="1279">
        <v>97.213451901630805</v>
      </c>
      <c r="Z21" s="1279">
        <v>98.692669671261939</v>
      </c>
      <c r="AA21" s="1279">
        <v>98.940392779484341</v>
      </c>
      <c r="AB21" s="1285" t="s">
        <v>10</v>
      </c>
      <c r="AC21" s="1285" t="s">
        <v>10</v>
      </c>
      <c r="AD21" s="955"/>
      <c r="AE21" s="1278" t="s">
        <v>31</v>
      </c>
      <c r="AF21" s="1279">
        <v>93.142142971715771</v>
      </c>
      <c r="AG21" s="1279">
        <v>91.337964732215966</v>
      </c>
      <c r="AH21" s="1279">
        <v>90.883384232552871</v>
      </c>
      <c r="AI21"/>
    </row>
    <row r="22" spans="1:36" ht="15">
      <c r="A22" s="811" t="s">
        <v>33</v>
      </c>
      <c r="B22" s="980">
        <v>121841.00000000047</v>
      </c>
      <c r="C22" s="980">
        <v>60700.999999999978</v>
      </c>
      <c r="D22" s="980">
        <v>112240.44987365705</v>
      </c>
      <c r="E22" s="980">
        <v>56028.728272951535</v>
      </c>
      <c r="F22" s="980">
        <v>120189</v>
      </c>
      <c r="G22" s="980">
        <v>59988.999999999985</v>
      </c>
      <c r="H22" s="980" t="s">
        <v>11</v>
      </c>
      <c r="I22" s="980" t="s">
        <v>11</v>
      </c>
      <c r="J22" s="980">
        <v>130038.99999999868</v>
      </c>
      <c r="K22" s="980">
        <v>63974.000000000029</v>
      </c>
      <c r="L22" s="980">
        <v>121212</v>
      </c>
      <c r="M22" s="980">
        <v>59478.999999999985</v>
      </c>
      <c r="N22" s="980">
        <v>132694.99999999916</v>
      </c>
      <c r="O22" s="980">
        <v>65293.999999999032</v>
      </c>
      <c r="P22" s="980" t="s">
        <v>11</v>
      </c>
      <c r="Q22" s="980" t="s">
        <v>11</v>
      </c>
      <c r="R22" s="979"/>
      <c r="S22" s="1278" t="s">
        <v>33</v>
      </c>
      <c r="T22" s="1285">
        <v>93.431874000135196</v>
      </c>
      <c r="U22" s="1285" t="s">
        <v>10</v>
      </c>
      <c r="V22" s="1279">
        <v>93.695737432617676</v>
      </c>
      <c r="W22" s="1279">
        <v>94.883859067746187</v>
      </c>
      <c r="X22" s="1321">
        <v>92.598463744230813</v>
      </c>
      <c r="Y22" s="1321">
        <v>94.19917663873224</v>
      </c>
      <c r="Z22" s="1321">
        <v>90.575379629979096</v>
      </c>
      <c r="AA22" s="1321">
        <v>91.875210585966357</v>
      </c>
      <c r="AB22" s="1325" t="s">
        <v>11</v>
      </c>
      <c r="AC22" s="1325" t="s">
        <v>11</v>
      </c>
      <c r="AD22" s="955"/>
      <c r="AE22" s="1278" t="s">
        <v>284</v>
      </c>
      <c r="AF22" s="1279">
        <v>91.075424578017987</v>
      </c>
      <c r="AG22" s="1279">
        <v>90.883591184675083</v>
      </c>
      <c r="AH22" s="1286">
        <v>89.775319012569582</v>
      </c>
      <c r="AI22"/>
      <c r="AJ22" s="109"/>
    </row>
    <row r="23" spans="1:36" ht="15">
      <c r="A23" s="811" t="s">
        <v>79</v>
      </c>
      <c r="B23" s="980">
        <v>561384.00000000186</v>
      </c>
      <c r="C23" s="980">
        <v>278152.00000000105</v>
      </c>
      <c r="D23" s="980">
        <v>523194.99999999953</v>
      </c>
      <c r="E23" s="980">
        <v>256217.00000000026</v>
      </c>
      <c r="F23" s="980">
        <v>532263.99999999837</v>
      </c>
      <c r="G23" s="980">
        <v>261714.99999999715</v>
      </c>
      <c r="H23" s="980" t="s">
        <v>11</v>
      </c>
      <c r="I23" s="980" t="s">
        <v>11</v>
      </c>
      <c r="J23" s="980">
        <v>595842</v>
      </c>
      <c r="K23" s="980">
        <v>293644</v>
      </c>
      <c r="L23" s="980">
        <v>539433</v>
      </c>
      <c r="M23" s="980">
        <v>263677</v>
      </c>
      <c r="N23" s="980">
        <v>547687</v>
      </c>
      <c r="O23" s="980">
        <v>268855</v>
      </c>
      <c r="P23" s="980">
        <v>576331</v>
      </c>
      <c r="Q23" s="980">
        <v>283497</v>
      </c>
      <c r="R23" s="979"/>
      <c r="S23" s="1278" t="s">
        <v>79</v>
      </c>
      <c r="T23" s="1285">
        <v>94.5</v>
      </c>
      <c r="U23" s="1285" t="s">
        <v>10</v>
      </c>
      <c r="V23" s="1279">
        <v>94.216923278319058</v>
      </c>
      <c r="W23" s="1279">
        <v>94.724223890153056</v>
      </c>
      <c r="X23" s="1321">
        <v>96.989802255330972</v>
      </c>
      <c r="Y23" s="1321">
        <v>97.170780917562112</v>
      </c>
      <c r="Z23" s="1321">
        <v>97.183975518863576</v>
      </c>
      <c r="AA23" s="1321">
        <v>97.344293392347979</v>
      </c>
      <c r="AB23" s="1325" t="s">
        <v>11</v>
      </c>
      <c r="AC23" s="1325" t="s">
        <v>11</v>
      </c>
      <c r="AD23" s="955"/>
      <c r="AE23" s="1278" t="s">
        <v>33</v>
      </c>
      <c r="AF23" s="1279">
        <v>93.695737432617676</v>
      </c>
      <c r="AG23" s="1279">
        <v>92.598463744230813</v>
      </c>
      <c r="AH23" s="1279">
        <v>90.575379629979096</v>
      </c>
      <c r="AI23"/>
      <c r="AJ23" s="505"/>
    </row>
    <row r="24" spans="1:36" ht="15">
      <c r="A24" s="811" t="s">
        <v>34</v>
      </c>
      <c r="B24" s="980">
        <v>125372</v>
      </c>
      <c r="C24" s="980">
        <v>62455</v>
      </c>
      <c r="D24" s="980">
        <v>119149</v>
      </c>
      <c r="E24" s="980">
        <v>59121</v>
      </c>
      <c r="F24" s="980">
        <v>110094</v>
      </c>
      <c r="G24" s="980">
        <v>54000</v>
      </c>
      <c r="H24" s="980">
        <v>112683</v>
      </c>
      <c r="I24" s="980">
        <v>54130</v>
      </c>
      <c r="J24" s="980">
        <v>145010</v>
      </c>
      <c r="K24" s="980">
        <v>70622</v>
      </c>
      <c r="L24" s="981">
        <v>144270</v>
      </c>
      <c r="M24" s="980">
        <v>68511</v>
      </c>
      <c r="N24" s="980">
        <v>132412</v>
      </c>
      <c r="O24" s="980">
        <v>61655</v>
      </c>
      <c r="P24" s="980">
        <v>131238</v>
      </c>
      <c r="Q24" s="980">
        <v>60618</v>
      </c>
      <c r="R24" s="979"/>
      <c r="S24" s="1278" t="s">
        <v>34</v>
      </c>
      <c r="T24" s="1316">
        <v>92</v>
      </c>
      <c r="U24" s="1285" t="s">
        <v>10</v>
      </c>
      <c r="V24" s="1279">
        <v>86.457485690642017</v>
      </c>
      <c r="W24" s="1279">
        <v>88.435614964175471</v>
      </c>
      <c r="X24" s="1321">
        <v>82.587509530740974</v>
      </c>
      <c r="Y24" s="1321">
        <v>86.294171738844867</v>
      </c>
      <c r="Z24" s="1321">
        <v>83.145032172310664</v>
      </c>
      <c r="AA24" s="1321">
        <v>87.584137539534495</v>
      </c>
      <c r="AB24" s="1321">
        <v>85.861564485895855</v>
      </c>
      <c r="AC24" s="1321">
        <v>89.296908509023723</v>
      </c>
      <c r="AD24" s="1063"/>
      <c r="AE24" s="1332" t="s">
        <v>13</v>
      </c>
      <c r="AF24" s="1279">
        <v>86.932688958186731</v>
      </c>
      <c r="AG24" s="1279">
        <v>88.657114956073528</v>
      </c>
      <c r="AH24" s="1279">
        <v>89.530693705563834</v>
      </c>
      <c r="AI24"/>
    </row>
    <row r="25" spans="1:36" ht="15">
      <c r="A25" s="811" t="s">
        <v>284</v>
      </c>
      <c r="B25" s="983">
        <v>175414</v>
      </c>
      <c r="C25" s="983">
        <v>86746</v>
      </c>
      <c r="D25" s="983">
        <v>176585</v>
      </c>
      <c r="E25" s="983">
        <v>88480</v>
      </c>
      <c r="F25" s="983">
        <v>178900</v>
      </c>
      <c r="G25" s="983">
        <v>89598</v>
      </c>
      <c r="H25" s="936">
        <v>1053341</v>
      </c>
      <c r="I25" s="936">
        <v>511231</v>
      </c>
      <c r="J25" s="983">
        <v>192603</v>
      </c>
      <c r="K25" s="983">
        <v>92435</v>
      </c>
      <c r="L25" s="983">
        <v>194298</v>
      </c>
      <c r="M25" s="983">
        <v>93930</v>
      </c>
      <c r="N25" s="983">
        <v>195752</v>
      </c>
      <c r="O25" s="983">
        <v>94790</v>
      </c>
      <c r="P25" s="936">
        <v>1173308</v>
      </c>
      <c r="Q25" s="936">
        <v>576415</v>
      </c>
      <c r="R25" s="974"/>
      <c r="S25" s="1278" t="s">
        <v>284</v>
      </c>
      <c r="T25" s="1316">
        <v>86.099090000000004</v>
      </c>
      <c r="U25" s="1285" t="s">
        <v>10</v>
      </c>
      <c r="V25" s="1279">
        <v>91.075424578017987</v>
      </c>
      <c r="W25" s="1279">
        <v>93.845404879104237</v>
      </c>
      <c r="X25" s="1321">
        <v>90.883591184675083</v>
      </c>
      <c r="Y25" s="1321">
        <v>94.197806877461943</v>
      </c>
      <c r="Z25" s="1321">
        <v>91.391147983162369</v>
      </c>
      <c r="AA25" s="1321">
        <v>94.522628969300555</v>
      </c>
      <c r="AB25" s="1326">
        <v>89.775319012569582</v>
      </c>
      <c r="AC25" s="1326">
        <v>88.691480964235836</v>
      </c>
      <c r="AD25" s="955"/>
      <c r="AE25" s="1278" t="s">
        <v>34</v>
      </c>
      <c r="AF25" s="1279">
        <v>86.457485690642017</v>
      </c>
      <c r="AG25" s="1279">
        <v>82.587509530740974</v>
      </c>
      <c r="AH25" s="1279">
        <v>85.861564485895855</v>
      </c>
      <c r="AI25"/>
    </row>
    <row r="26" spans="1:36" ht="15">
      <c r="A26" s="811" t="s">
        <v>35</v>
      </c>
      <c r="B26" s="983">
        <v>53973</v>
      </c>
      <c r="C26" s="983">
        <v>26442</v>
      </c>
      <c r="D26" s="983">
        <v>51997</v>
      </c>
      <c r="E26" s="983">
        <v>25488</v>
      </c>
      <c r="F26" s="983">
        <v>51918</v>
      </c>
      <c r="G26" s="983">
        <v>25245</v>
      </c>
      <c r="H26" s="983">
        <v>51654.999999999993</v>
      </c>
      <c r="I26" s="983">
        <v>25362</v>
      </c>
      <c r="J26" s="983">
        <v>54829</v>
      </c>
      <c r="K26" s="983">
        <v>26743</v>
      </c>
      <c r="L26" s="983">
        <v>52707.000000000029</v>
      </c>
      <c r="M26" s="983">
        <v>25767.000000000029</v>
      </c>
      <c r="N26" s="983">
        <v>52552.999999999985</v>
      </c>
      <c r="O26" s="983">
        <v>25493.999999999989</v>
      </c>
      <c r="P26" s="983">
        <v>52183.999999999978</v>
      </c>
      <c r="Q26" s="983">
        <v>25568.000000000022</v>
      </c>
      <c r="R26" s="974"/>
      <c r="S26" s="1278" t="s">
        <v>35</v>
      </c>
      <c r="T26" s="1285">
        <v>98.4</v>
      </c>
      <c r="U26" s="1285" t="s">
        <v>10</v>
      </c>
      <c r="V26" s="1279">
        <v>98.438782396177203</v>
      </c>
      <c r="W26" s="1279">
        <v>98.874471824402647</v>
      </c>
      <c r="X26" s="1321">
        <v>98.652930350807239</v>
      </c>
      <c r="Y26" s="1321">
        <v>98.917219699615671</v>
      </c>
      <c r="Z26" s="1321">
        <v>98.791696002131218</v>
      </c>
      <c r="AA26" s="1321">
        <v>99.023299599905897</v>
      </c>
      <c r="AB26" s="1327">
        <v>98.986279319331629</v>
      </c>
      <c r="AC26" s="1328">
        <v>99.194305381727077</v>
      </c>
      <c r="AD26" s="955"/>
      <c r="AE26" s="1278" t="s">
        <v>14</v>
      </c>
      <c r="AF26" s="1279">
        <v>92.548040165146034</v>
      </c>
      <c r="AG26" s="1279">
        <v>93.618418511221847</v>
      </c>
      <c r="AH26" s="1279"/>
      <c r="AI26" s="144"/>
    </row>
    <row r="27" spans="1:36">
      <c r="A27" s="811" t="s">
        <v>22</v>
      </c>
      <c r="B27" s="958" t="s">
        <v>45</v>
      </c>
      <c r="C27" s="958" t="s">
        <v>45</v>
      </c>
      <c r="D27" s="958" t="s">
        <v>45</v>
      </c>
      <c r="E27" s="958" t="s">
        <v>45</v>
      </c>
      <c r="F27" s="958" t="s">
        <v>45</v>
      </c>
      <c r="G27" s="958" t="s">
        <v>45</v>
      </c>
      <c r="H27" s="958" t="s">
        <v>10</v>
      </c>
      <c r="I27" s="958" t="s">
        <v>10</v>
      </c>
      <c r="J27" s="958" t="s">
        <v>45</v>
      </c>
      <c r="K27" s="958" t="s">
        <v>45</v>
      </c>
      <c r="L27" s="958" t="s">
        <v>45</v>
      </c>
      <c r="M27" s="958" t="s">
        <v>45</v>
      </c>
      <c r="N27" s="958" t="s">
        <v>45</v>
      </c>
      <c r="O27" s="958" t="s">
        <v>45</v>
      </c>
      <c r="P27" s="958" t="s">
        <v>10</v>
      </c>
      <c r="Q27" s="958" t="s">
        <v>10</v>
      </c>
      <c r="R27" s="970"/>
      <c r="S27" s="1278"/>
      <c r="T27" s="1316"/>
      <c r="U27" s="1283"/>
      <c r="V27" s="1283"/>
      <c r="W27" s="1279"/>
      <c r="X27" s="1329"/>
      <c r="Y27" s="1321"/>
      <c r="Z27" s="1321"/>
      <c r="AA27" s="1321"/>
      <c r="AB27" s="1330"/>
      <c r="AC27" s="1331"/>
      <c r="AD27" s="955"/>
      <c r="AE27" s="1281"/>
      <c r="AF27" s="1281"/>
      <c r="AG27" s="1281"/>
      <c r="AH27" s="1281"/>
      <c r="AI27" s="161"/>
    </row>
    <row r="28" spans="1:36">
      <c r="A28" s="811"/>
      <c r="B28" s="987"/>
      <c r="C28" s="987"/>
      <c r="D28" s="987"/>
      <c r="E28" s="987"/>
      <c r="F28" s="987"/>
      <c r="G28" s="987"/>
      <c r="H28" s="987"/>
      <c r="I28" s="987"/>
      <c r="J28" s="987"/>
      <c r="K28" s="987"/>
      <c r="L28" s="987"/>
      <c r="M28" s="987"/>
      <c r="N28" s="987"/>
      <c r="O28" s="987"/>
      <c r="P28" s="987"/>
      <c r="Q28" s="987"/>
      <c r="R28" s="970"/>
      <c r="S28" s="1278"/>
      <c r="T28" s="1285"/>
      <c r="U28" s="1285"/>
      <c r="V28" s="1279"/>
      <c r="W28" s="1286"/>
      <c r="X28" s="1286"/>
      <c r="Y28" s="1286"/>
      <c r="Z28" s="1286"/>
      <c r="AA28" s="1286"/>
      <c r="AB28" s="1279"/>
      <c r="AC28" s="1286"/>
      <c r="AE28" s="1278" t="s">
        <v>23</v>
      </c>
      <c r="AF28" s="1279">
        <v>94.383998566819869</v>
      </c>
      <c r="AG28" s="1286">
        <v>94.442849058485692</v>
      </c>
      <c r="AH28" s="1279">
        <v>94.578152658964527</v>
      </c>
    </row>
    <row r="29" spans="1:36">
      <c r="A29" s="811" t="s">
        <v>23</v>
      </c>
      <c r="B29" s="989"/>
      <c r="C29" s="989"/>
      <c r="D29" s="989"/>
      <c r="E29" s="989"/>
      <c r="F29" s="989"/>
      <c r="G29" s="989"/>
      <c r="H29" s="989"/>
      <c r="I29" s="989"/>
      <c r="J29" s="989"/>
      <c r="K29" s="989"/>
      <c r="L29" s="989"/>
      <c r="M29" s="989"/>
      <c r="N29" s="989"/>
      <c r="O29" s="989"/>
      <c r="P29" s="989"/>
      <c r="Q29" s="989"/>
      <c r="R29" s="970"/>
      <c r="S29" s="1278" t="s">
        <v>23</v>
      </c>
      <c r="T29" s="1285">
        <v>90.755859625008441</v>
      </c>
      <c r="U29" s="1285" t="s">
        <v>10</v>
      </c>
      <c r="V29" s="1279">
        <v>94.383998566819869</v>
      </c>
      <c r="W29" s="1286">
        <v>95.211777555411317</v>
      </c>
      <c r="X29" s="1286">
        <v>94.442849058485692</v>
      </c>
      <c r="Y29" s="1286">
        <v>95.475763047217669</v>
      </c>
      <c r="Z29" s="1286">
        <v>94.551266222855432</v>
      </c>
      <c r="AA29" s="1286">
        <v>94.808300331943428</v>
      </c>
      <c r="AB29" s="1279">
        <v>94.578152658964527</v>
      </c>
      <c r="AC29" s="1286">
        <v>95.372730795536739</v>
      </c>
      <c r="AF29" s="966"/>
    </row>
    <row r="30" spans="1:36">
      <c r="B30" s="941"/>
      <c r="C30" s="941"/>
      <c r="D30" s="941"/>
      <c r="E30" s="941"/>
      <c r="F30" s="941"/>
      <c r="G30" s="941"/>
      <c r="H30" s="941"/>
      <c r="I30" s="941"/>
      <c r="J30" s="941"/>
      <c r="K30" s="941"/>
      <c r="L30" s="941"/>
      <c r="M30" s="941"/>
      <c r="N30" s="941"/>
      <c r="O30" s="941"/>
      <c r="P30" s="941"/>
      <c r="Q30" s="941"/>
      <c r="R30" s="941"/>
      <c r="S30" s="109" t="s">
        <v>123</v>
      </c>
      <c r="T30" s="990">
        <f>AVERAGE(T7:T26)</f>
        <v>90.854405875008453</v>
      </c>
      <c r="U30" s="990">
        <f t="shared" ref="U30:AC30" si="0">AVERAGE(U7:U26)</f>
        <v>91</v>
      </c>
      <c r="V30" s="990">
        <f t="shared" si="0"/>
        <v>94.383998566819869</v>
      </c>
      <c r="W30" s="990">
        <f t="shared" si="0"/>
        <v>95.211777555411317</v>
      </c>
      <c r="X30" s="990">
        <f t="shared" si="0"/>
        <v>94.442849058485692</v>
      </c>
      <c r="Y30" s="990">
        <f t="shared" si="0"/>
        <v>95.475763047217669</v>
      </c>
      <c r="Z30" s="990">
        <f t="shared" si="0"/>
        <v>94.551266222855432</v>
      </c>
      <c r="AA30" s="990">
        <f t="shared" si="0"/>
        <v>94.808300331943428</v>
      </c>
      <c r="AB30" s="990">
        <f t="shared" si="0"/>
        <v>94.578152658964527</v>
      </c>
      <c r="AC30" s="990">
        <f t="shared" si="0"/>
        <v>95.372730795536739</v>
      </c>
      <c r="AE30" s="109" t="s">
        <v>123</v>
      </c>
    </row>
    <row r="31" spans="1:36" ht="22.5" customHeight="1">
      <c r="A31" s="7" t="s">
        <v>244</v>
      </c>
      <c r="B31" s="937"/>
      <c r="C31" s="937"/>
      <c r="D31" s="941"/>
      <c r="E31" s="941"/>
      <c r="F31" s="941"/>
      <c r="G31" s="941"/>
      <c r="H31" s="941"/>
      <c r="I31" s="941"/>
      <c r="J31" s="941"/>
      <c r="K31" s="941"/>
      <c r="L31" s="941"/>
      <c r="M31" s="941"/>
      <c r="N31" s="941"/>
      <c r="O31" s="941"/>
      <c r="P31" s="941"/>
      <c r="Q31" s="941"/>
      <c r="R31" s="941"/>
      <c r="S31" s="2216" t="s">
        <v>1020</v>
      </c>
      <c r="T31" s="2216"/>
      <c r="U31" s="2216"/>
      <c r="V31" s="2216"/>
      <c r="W31" s="2216"/>
      <c r="X31" s="2216"/>
      <c r="Y31" s="2216"/>
      <c r="Z31" s="2216"/>
      <c r="AA31" s="2216"/>
      <c r="AB31" s="2216"/>
      <c r="AC31" s="2216"/>
      <c r="AE31" s="109" t="s">
        <v>215</v>
      </c>
      <c r="AF31" s="109"/>
      <c r="AG31" s="139"/>
      <c r="AH31" s="139"/>
    </row>
    <row r="32" spans="1:36" ht="15">
      <c r="A32" s="8"/>
      <c r="B32" s="76"/>
      <c r="C32" s="937"/>
      <c r="D32" s="941"/>
      <c r="E32" s="941"/>
      <c r="F32" s="941"/>
      <c r="G32" s="941"/>
      <c r="H32" s="941"/>
      <c r="I32" s="941"/>
      <c r="J32" s="941"/>
      <c r="K32" s="941"/>
      <c r="L32" s="941"/>
      <c r="M32" s="941"/>
      <c r="N32" s="941"/>
      <c r="O32" s="941"/>
      <c r="P32" s="941"/>
      <c r="Q32" s="941"/>
      <c r="R32" s="941"/>
      <c r="T32"/>
      <c r="U32"/>
      <c r="V32"/>
      <c r="W32"/>
      <c r="X32"/>
      <c r="Y32"/>
      <c r="Z32"/>
      <c r="AA32"/>
      <c r="AE32" s="991" t="s">
        <v>986</v>
      </c>
      <c r="AF32" s="109"/>
      <c r="AG32"/>
      <c r="AH32" s="139"/>
    </row>
    <row r="33" spans="1:31" ht="15">
      <c r="A33" s="7" t="s">
        <v>26</v>
      </c>
      <c r="B33" s="937"/>
      <c r="C33" s="937"/>
      <c r="D33" s="941"/>
      <c r="E33" s="941"/>
      <c r="F33" s="941"/>
      <c r="G33" s="941"/>
      <c r="H33" s="941"/>
      <c r="I33" s="941"/>
      <c r="J33" s="941"/>
      <c r="K33" s="941"/>
      <c r="L33" s="941"/>
      <c r="M33" s="941"/>
      <c r="N33" s="941"/>
      <c r="O33" s="941"/>
      <c r="P33" s="941"/>
      <c r="Q33" s="941"/>
      <c r="R33" s="941"/>
      <c r="S33" s="109"/>
      <c r="T33" s="109"/>
      <c r="U33"/>
      <c r="V33"/>
      <c r="W33"/>
      <c r="X33"/>
      <c r="Y33"/>
      <c r="Z33"/>
      <c r="AA33"/>
      <c r="AE33" s="735" t="s">
        <v>653</v>
      </c>
    </row>
    <row r="34" spans="1:31" ht="27.2" customHeight="1">
      <c r="A34" s="1144" t="s">
        <v>28</v>
      </c>
      <c r="B34" s="2217" t="s">
        <v>243</v>
      </c>
      <c r="C34" s="2217"/>
      <c r="D34" s="2217"/>
      <c r="E34" s="2217"/>
      <c r="F34" s="2217"/>
      <c r="G34" s="2217"/>
      <c r="H34" s="2217"/>
      <c r="I34" s="2217"/>
      <c r="J34" s="2217"/>
      <c r="K34" s="2217"/>
      <c r="L34" s="2217"/>
      <c r="M34" s="2217"/>
      <c r="N34" s="2217"/>
      <c r="O34" s="2217"/>
      <c r="P34" s="2217"/>
      <c r="Q34" s="2217"/>
      <c r="R34" s="941"/>
      <c r="S34" s="941"/>
      <c r="T34" s="941"/>
      <c r="U34" s="941"/>
      <c r="V34" s="941"/>
    </row>
    <row r="35" spans="1:31" ht="25.9" customHeight="1">
      <c r="A35" s="1792" t="s">
        <v>980</v>
      </c>
      <c r="B35" s="1843" t="s">
        <v>981</v>
      </c>
      <c r="C35" s="1299"/>
      <c r="D35" s="1841"/>
      <c r="E35" s="1841"/>
      <c r="F35" s="1841"/>
      <c r="G35" s="1538"/>
      <c r="H35" s="1538"/>
      <c r="I35" s="1538"/>
      <c r="J35" s="1538"/>
      <c r="K35" s="1538"/>
      <c r="L35" s="1538"/>
      <c r="M35" s="1538"/>
      <c r="N35" s="1538"/>
      <c r="O35" s="1538"/>
      <c r="P35" s="1538"/>
      <c r="Q35" s="1538"/>
      <c r="R35" s="990"/>
      <c r="S35" s="941"/>
      <c r="T35" s="941"/>
      <c r="U35" s="941"/>
      <c r="V35" s="941"/>
    </row>
    <row r="36" spans="1:31" ht="34.700000000000003" customHeight="1">
      <c r="A36" s="1144" t="s">
        <v>13</v>
      </c>
      <c r="B36" s="2217" t="s">
        <v>684</v>
      </c>
      <c r="C36" s="2217"/>
      <c r="D36" s="2217"/>
      <c r="E36" s="2217"/>
      <c r="F36" s="2217"/>
      <c r="G36" s="2217"/>
      <c r="H36" s="2217"/>
      <c r="I36" s="2217"/>
      <c r="J36" s="2217"/>
      <c r="K36" s="2217"/>
      <c r="L36" s="2217"/>
      <c r="M36" s="2217"/>
      <c r="N36" s="2217"/>
      <c r="O36" s="2217"/>
      <c r="P36" s="2217"/>
      <c r="Q36" s="2217"/>
      <c r="R36" s="990"/>
      <c r="S36" s="941"/>
      <c r="T36" s="941"/>
      <c r="U36" s="941"/>
      <c r="V36" s="941"/>
      <c r="Z36" s="992"/>
    </row>
    <row r="37" spans="1:31" ht="15.6" customHeight="1">
      <c r="A37" s="1144" t="s">
        <v>30</v>
      </c>
      <c r="B37" s="1292" t="s">
        <v>167</v>
      </c>
      <c r="C37" s="1292"/>
      <c r="D37" s="1292"/>
      <c r="E37" s="1292"/>
      <c r="F37" s="1292"/>
      <c r="G37" s="1292"/>
      <c r="H37" s="1292"/>
      <c r="I37" s="1291"/>
      <c r="J37" s="1291"/>
      <c r="K37" s="1291"/>
      <c r="L37" s="1291"/>
      <c r="M37" s="1334"/>
      <c r="N37" s="1334"/>
      <c r="O37" s="1334"/>
      <c r="P37" s="1334"/>
      <c r="Q37" s="1334"/>
      <c r="R37" s="990"/>
      <c r="S37" s="941"/>
      <c r="T37" s="941"/>
      <c r="U37" s="941"/>
      <c r="V37" s="941"/>
    </row>
    <row r="38" spans="1:31" ht="19.7" customHeight="1">
      <c r="A38" s="1144" t="s">
        <v>31</v>
      </c>
      <c r="B38" s="1333" t="s">
        <v>685</v>
      </c>
      <c r="C38" s="1289"/>
      <c r="D38" s="1291"/>
      <c r="E38" s="1291"/>
      <c r="F38" s="1291"/>
      <c r="G38" s="1291"/>
      <c r="H38" s="1291"/>
      <c r="I38" s="1291"/>
      <c r="J38" s="1291"/>
      <c r="K38" s="1291"/>
      <c r="L38" s="1291"/>
      <c r="M38" s="1334"/>
      <c r="N38" s="1334"/>
      <c r="O38" s="1334"/>
      <c r="P38" s="1334"/>
      <c r="Q38" s="1334"/>
      <c r="R38" s="990"/>
      <c r="S38" s="941"/>
      <c r="T38" s="941"/>
      <c r="U38" s="941"/>
      <c r="V38" s="941"/>
    </row>
    <row r="39" spans="1:31" ht="19.7" customHeight="1">
      <c r="A39" s="2212" t="s">
        <v>32</v>
      </c>
      <c r="B39" s="1289" t="s">
        <v>802</v>
      </c>
      <c r="C39" s="1289"/>
      <c r="D39" s="1289"/>
      <c r="E39" s="1289"/>
      <c r="F39" s="1289"/>
      <c r="G39" s="1289"/>
      <c r="H39" s="1289"/>
      <c r="I39" s="1289"/>
      <c r="J39" s="1289"/>
      <c r="K39" s="1289"/>
      <c r="L39" s="1289"/>
      <c r="M39" s="1334"/>
      <c r="N39" s="1334"/>
      <c r="O39" s="1334"/>
      <c r="P39" s="1334"/>
      <c r="Q39" s="1334"/>
      <c r="R39" s="941"/>
      <c r="S39" s="941"/>
      <c r="T39" s="941"/>
      <c r="U39" s="941"/>
      <c r="V39" s="941"/>
    </row>
    <row r="40" spans="1:31">
      <c r="A40" s="2212"/>
      <c r="B40" s="1289" t="s">
        <v>153</v>
      </c>
      <c r="C40" s="1289"/>
      <c r="D40" s="1289"/>
      <c r="E40" s="1289"/>
      <c r="F40" s="1289"/>
      <c r="G40" s="1289"/>
      <c r="H40" s="1289"/>
      <c r="I40" s="1289"/>
      <c r="J40" s="1289"/>
      <c r="K40" s="1289"/>
      <c r="L40" s="1289"/>
      <c r="M40" s="1291"/>
      <c r="N40" s="1291"/>
      <c r="O40" s="1291"/>
      <c r="P40" s="1291"/>
      <c r="Q40" s="1291"/>
      <c r="R40" s="941"/>
      <c r="S40" s="941"/>
      <c r="T40" s="941"/>
      <c r="U40" s="941"/>
      <c r="V40" s="941"/>
    </row>
    <row r="41" spans="1:31" ht="17.25" customHeight="1">
      <c r="A41" s="1144" t="s">
        <v>19</v>
      </c>
      <c r="B41" s="1294" t="s">
        <v>183</v>
      </c>
      <c r="C41" s="1295"/>
      <c r="D41" s="1298"/>
      <c r="E41" s="1298"/>
      <c r="F41" s="1298"/>
      <c r="G41" s="1298"/>
      <c r="H41" s="1298"/>
      <c r="I41" s="1298"/>
      <c r="J41" s="1298"/>
      <c r="K41" s="1298"/>
      <c r="L41" s="1298"/>
      <c r="M41" s="1291"/>
      <c r="N41" s="1291"/>
      <c r="O41" s="1291"/>
      <c r="P41" s="1291"/>
      <c r="Q41" s="1291"/>
      <c r="R41" s="941"/>
      <c r="S41" s="941"/>
      <c r="T41" s="941"/>
      <c r="U41" s="941"/>
      <c r="V41" s="941"/>
    </row>
    <row r="42" spans="1:31" ht="17.25" customHeight="1">
      <c r="A42" s="2212" t="s">
        <v>33</v>
      </c>
      <c r="B42" s="1294" t="s">
        <v>145</v>
      </c>
      <c r="C42" s="1294"/>
      <c r="D42" s="1294"/>
      <c r="E42" s="1294"/>
      <c r="F42" s="1294"/>
      <c r="G42" s="1294"/>
      <c r="H42" s="1294"/>
      <c r="I42" s="1294"/>
      <c r="J42" s="1294"/>
      <c r="K42" s="1294"/>
      <c r="L42" s="1294"/>
      <c r="M42" s="1291"/>
      <c r="N42" s="1291"/>
      <c r="O42" s="1291"/>
      <c r="P42" s="1291"/>
      <c r="Q42" s="1291"/>
      <c r="R42" s="941"/>
      <c r="S42" s="941"/>
      <c r="T42" s="941"/>
      <c r="U42" s="941"/>
      <c r="V42" s="941"/>
    </row>
    <row r="43" spans="1:31">
      <c r="A43" s="2212"/>
      <c r="B43" s="1294" t="s">
        <v>144</v>
      </c>
      <c r="C43" s="1294"/>
      <c r="D43" s="1294"/>
      <c r="E43" s="1294"/>
      <c r="F43" s="1294"/>
      <c r="G43" s="1294"/>
      <c r="H43" s="1294"/>
      <c r="I43" s="1294"/>
      <c r="J43" s="1294"/>
      <c r="K43" s="1294"/>
      <c r="L43" s="1294"/>
      <c r="M43" s="1291"/>
      <c r="N43" s="1291"/>
      <c r="O43" s="1291"/>
      <c r="P43" s="1291"/>
      <c r="Q43" s="1291"/>
      <c r="R43" s="941"/>
      <c r="S43" s="941"/>
      <c r="T43" s="941"/>
      <c r="U43" s="941"/>
      <c r="V43" s="941"/>
    </row>
    <row r="44" spans="1:31">
      <c r="A44" s="1144" t="s">
        <v>79</v>
      </c>
      <c r="B44" s="1289" t="s">
        <v>686</v>
      </c>
      <c r="C44" s="1289"/>
      <c r="D44" s="1289"/>
      <c r="E44" s="1289"/>
      <c r="F44" s="1289"/>
      <c r="G44" s="1290"/>
      <c r="H44" s="1290"/>
      <c r="I44" s="1290"/>
      <c r="J44" s="1290"/>
      <c r="K44" s="1290"/>
      <c r="L44" s="1290"/>
      <c r="M44" s="1291"/>
      <c r="N44" s="1291"/>
      <c r="O44" s="1291"/>
      <c r="P44" s="1291"/>
      <c r="Q44" s="1291"/>
      <c r="R44" s="937"/>
      <c r="S44" s="937"/>
      <c r="T44" s="937"/>
      <c r="U44" s="937"/>
      <c r="V44" s="937"/>
      <c r="W44" s="937"/>
      <c r="X44" s="937"/>
      <c r="Y44" s="937"/>
      <c r="Z44" s="937"/>
    </row>
    <row r="45" spans="1:31">
      <c r="A45" s="1144" t="s">
        <v>34</v>
      </c>
      <c r="B45" s="1296" t="s">
        <v>683</v>
      </c>
      <c r="C45" s="1290"/>
      <c r="D45" s="1290"/>
      <c r="E45" s="1290"/>
      <c r="F45" s="1290"/>
      <c r="G45" s="1290"/>
      <c r="H45" s="1290"/>
      <c r="I45" s="1290"/>
      <c r="J45" s="1290"/>
      <c r="K45" s="1290"/>
      <c r="L45" s="1290"/>
      <c r="M45" s="1289"/>
      <c r="N45" s="1289"/>
      <c r="O45" s="1289"/>
      <c r="P45" s="1289"/>
      <c r="Q45" s="1289"/>
      <c r="R45" s="941"/>
      <c r="S45" s="941"/>
      <c r="T45" s="941"/>
      <c r="U45" s="941"/>
      <c r="V45" s="941"/>
    </row>
    <row r="46" spans="1:31">
      <c r="A46" s="1144" t="s">
        <v>284</v>
      </c>
      <c r="B46" s="1289" t="s">
        <v>1005</v>
      </c>
      <c r="C46" s="1289"/>
      <c r="D46" s="1289"/>
      <c r="E46" s="1289"/>
      <c r="F46" s="1289"/>
      <c r="G46" s="1290"/>
      <c r="H46" s="1290"/>
      <c r="I46" s="1290"/>
      <c r="J46" s="1290"/>
      <c r="K46" s="1290"/>
      <c r="L46" s="1290"/>
      <c r="M46" s="1289"/>
      <c r="N46" s="1289"/>
      <c r="O46" s="1289"/>
      <c r="P46" s="1289"/>
      <c r="Q46" s="1289"/>
      <c r="R46" s="941"/>
      <c r="S46" s="941"/>
      <c r="T46" s="941"/>
      <c r="U46" s="941"/>
      <c r="V46" s="941"/>
    </row>
    <row r="47" spans="1:31">
      <c r="A47" s="1144" t="s">
        <v>35</v>
      </c>
      <c r="B47" s="1289" t="s">
        <v>173</v>
      </c>
      <c r="C47" s="1289"/>
      <c r="D47" s="1289"/>
      <c r="E47" s="1289"/>
      <c r="F47" s="1289"/>
      <c r="G47" s="1289"/>
      <c r="H47" s="1289"/>
      <c r="I47" s="1289"/>
      <c r="J47" s="1290"/>
      <c r="K47" s="1290"/>
      <c r="L47" s="1290"/>
      <c r="M47" s="1291"/>
      <c r="N47" s="1291"/>
      <c r="O47" s="1291"/>
      <c r="P47" s="1291"/>
      <c r="Q47" s="1291"/>
      <c r="R47" s="941"/>
      <c r="S47" s="941"/>
      <c r="T47" s="941"/>
      <c r="U47" s="941"/>
      <c r="V47" s="941"/>
    </row>
    <row r="48" spans="1:31">
      <c r="M48" s="941"/>
      <c r="N48" s="941"/>
      <c r="O48" s="941"/>
      <c r="P48" s="941"/>
      <c r="Q48" s="941"/>
      <c r="R48" s="941"/>
      <c r="S48" s="941"/>
      <c r="T48" s="941"/>
      <c r="U48" s="941"/>
      <c r="V48" s="941"/>
    </row>
    <row r="49" spans="13:26">
      <c r="M49" s="941"/>
      <c r="N49" s="941"/>
      <c r="O49" s="941"/>
      <c r="P49" s="941"/>
      <c r="Q49" s="941"/>
    </row>
    <row r="52" spans="13:26">
      <c r="M52" s="963"/>
      <c r="N52" s="963"/>
      <c r="O52" s="963"/>
      <c r="P52" s="963"/>
      <c r="Z52" s="109"/>
    </row>
    <row r="53" spans="13:26">
      <c r="M53" s="963"/>
      <c r="N53" s="963"/>
      <c r="O53" s="963"/>
      <c r="P53" s="963"/>
      <c r="Z53" s="109"/>
    </row>
  </sheetData>
  <mergeCells count="26">
    <mergeCell ref="A1:G1"/>
    <mergeCell ref="AB4:AC4"/>
    <mergeCell ref="P4:Q4"/>
    <mergeCell ref="T4:U4"/>
    <mergeCell ref="V4:W4"/>
    <mergeCell ref="X4:Y4"/>
    <mergeCell ref="Z4:AA4"/>
    <mergeCell ref="B3:I3"/>
    <mergeCell ref="J3:Q3"/>
    <mergeCell ref="S3:AC3"/>
    <mergeCell ref="S2:AI2"/>
    <mergeCell ref="S1:AH1"/>
    <mergeCell ref="AE3:AH3"/>
    <mergeCell ref="A2:Q2"/>
    <mergeCell ref="N4:O4"/>
    <mergeCell ref="B4:C4"/>
    <mergeCell ref="D4:E4"/>
    <mergeCell ref="F4:G4"/>
    <mergeCell ref="H4:I4"/>
    <mergeCell ref="J4:K4"/>
    <mergeCell ref="L4:M4"/>
    <mergeCell ref="S31:AC31"/>
    <mergeCell ref="B36:Q36"/>
    <mergeCell ref="B34:Q34"/>
    <mergeCell ref="A39:A40"/>
    <mergeCell ref="A42:A43"/>
  </mergeCells>
  <pageMargins left="0.17" right="0.17" top="0.74803149606299213" bottom="0.38" header="0.31496062992125984" footer="0.31496062992125984"/>
  <pageSetup paperSize="9" scale="39" orientation="landscape" horizontalDpi="4294967292" verticalDpi="4294967292" r:id="rId1"/>
  <drawing r:id="rId2"/>
</worksheet>
</file>

<file path=xl/worksheets/sheet19.xml><?xml version="1.0" encoding="utf-8"?>
<worksheet xmlns="http://schemas.openxmlformats.org/spreadsheetml/2006/main" xmlns:r="http://schemas.openxmlformats.org/officeDocument/2006/relationships">
  <sheetPr>
    <pageSetUpPr fitToPage="1"/>
  </sheetPr>
  <dimension ref="A1:AQ67"/>
  <sheetViews>
    <sheetView zoomScale="70" zoomScaleNormal="70" zoomScalePageLayoutView="110" workbookViewId="0">
      <selection sqref="A1:L1"/>
    </sheetView>
  </sheetViews>
  <sheetFormatPr baseColWidth="10" defaultColWidth="10.77734375" defaultRowHeight="14.25"/>
  <cols>
    <col min="1" max="1" width="11.109375" style="938" customWidth="1"/>
    <col min="2" max="3" width="9.5546875" style="938" customWidth="1"/>
    <col min="4" max="4" width="10.5546875" style="938" customWidth="1"/>
    <col min="5" max="9" width="9.5546875" style="938" customWidth="1"/>
    <col min="10" max="10" width="10.21875" style="938" customWidth="1"/>
    <col min="11" max="11" width="9.5546875" style="938" customWidth="1"/>
    <col min="12" max="12" width="10.21875" style="938" customWidth="1"/>
    <col min="13" max="13" width="9.5546875" style="938" customWidth="1"/>
    <col min="14" max="14" width="10.21875" style="938" customWidth="1"/>
    <col min="15" max="15" width="9.5546875" style="938" customWidth="1"/>
    <col min="16" max="16" width="10.77734375" style="938" customWidth="1"/>
    <col min="17" max="17" width="9.5546875" style="938" customWidth="1"/>
    <col min="18" max="18" width="4" style="938" customWidth="1"/>
    <col min="19" max="19" width="9.5546875" style="938" customWidth="1"/>
    <col min="20" max="26" width="4.77734375" style="938" customWidth="1"/>
    <col min="27" max="27" width="4.5546875" style="938" customWidth="1"/>
    <col min="28" max="28" width="2.77734375" style="938" customWidth="1"/>
    <col min="29" max="29" width="10.77734375" style="938" customWidth="1"/>
    <col min="30" max="31" width="4.44140625" style="938" customWidth="1"/>
    <col min="32" max="32" width="6.44140625" style="938" customWidth="1"/>
    <col min="33" max="33" width="3.21875" style="938" customWidth="1"/>
    <col min="34" max="34" width="10.77734375" style="938"/>
    <col min="35" max="36" width="4.44140625" style="938" customWidth="1"/>
    <col min="37" max="37" width="6.44140625" style="938" customWidth="1"/>
    <col min="38" max="38" width="2.77734375" style="938" customWidth="1"/>
    <col min="39" max="16384" width="10.77734375" style="938"/>
  </cols>
  <sheetData>
    <row r="1" spans="1:39" ht="19.5" customHeight="1">
      <c r="A1" s="2227" t="s">
        <v>892</v>
      </c>
      <c r="B1" s="2227"/>
      <c r="C1" s="2227"/>
      <c r="D1" s="2227"/>
      <c r="E1" s="2227"/>
      <c r="F1" s="2227"/>
      <c r="G1" s="2227"/>
      <c r="H1" s="2227"/>
      <c r="I1" s="2227"/>
      <c r="J1" s="2227"/>
      <c r="K1" s="2227"/>
      <c r="L1" s="2227"/>
      <c r="M1" s="941"/>
      <c r="W1" s="941"/>
      <c r="X1" s="941"/>
      <c r="Y1" s="941"/>
    </row>
    <row r="2" spans="1:39" ht="12.2" customHeight="1">
      <c r="A2" s="940"/>
      <c r="B2" s="941"/>
      <c r="C2" s="941"/>
      <c r="D2" s="941"/>
      <c r="E2" s="941"/>
      <c r="F2" s="941"/>
      <c r="G2" s="941"/>
      <c r="H2" s="941"/>
      <c r="I2" s="941"/>
      <c r="J2" s="941"/>
      <c r="K2" s="941"/>
      <c r="L2" s="941"/>
      <c r="M2" s="941"/>
      <c r="Y2" s="941"/>
    </row>
    <row r="3" spans="1:39" ht="19.149999999999999" customHeight="1">
      <c r="A3" s="939" t="s">
        <v>893</v>
      </c>
      <c r="B3" s="943"/>
      <c r="C3" s="943"/>
      <c r="D3" s="943"/>
      <c r="E3" s="943"/>
      <c r="F3" s="943"/>
      <c r="G3" s="944"/>
      <c r="H3" s="944"/>
      <c r="I3" s="944"/>
      <c r="J3" s="944"/>
      <c r="K3" s="944"/>
      <c r="L3" s="944"/>
      <c r="M3" s="941"/>
      <c r="S3" s="939" t="s">
        <v>893</v>
      </c>
      <c r="T3" s="943"/>
      <c r="U3" s="943"/>
      <c r="V3" s="943"/>
      <c r="W3" s="943"/>
      <c r="X3" s="943"/>
      <c r="Y3" s="944"/>
      <c r="Z3" s="944"/>
      <c r="AA3" s="944"/>
      <c r="AB3" s="944"/>
      <c r="AC3" s="944"/>
      <c r="AD3" s="944"/>
    </row>
    <row r="4" spans="1:39" ht="27.2" customHeight="1">
      <c r="A4" s="2228" t="s">
        <v>894</v>
      </c>
      <c r="B4" s="2228"/>
      <c r="C4" s="2228"/>
      <c r="D4" s="2228"/>
      <c r="E4" s="2228"/>
      <c r="F4" s="2228"/>
      <c r="G4" s="2228"/>
      <c r="H4" s="2228"/>
      <c r="I4" s="2228"/>
      <c r="J4" s="2228"/>
      <c r="K4" s="2228"/>
      <c r="L4" s="2228"/>
      <c r="M4" s="2228"/>
      <c r="N4" s="2228"/>
      <c r="O4" s="2228"/>
      <c r="P4" s="2228"/>
      <c r="Q4" s="2228"/>
      <c r="S4" s="2228" t="s">
        <v>894</v>
      </c>
      <c r="T4" s="2228"/>
      <c r="U4" s="2228"/>
      <c r="V4" s="2228"/>
      <c r="W4" s="2228"/>
      <c r="X4" s="2228"/>
      <c r="Y4" s="2228"/>
      <c r="Z4" s="2228"/>
      <c r="AA4" s="2228"/>
      <c r="AB4" s="2228"/>
      <c r="AC4" s="2228"/>
      <c r="AD4" s="2228"/>
      <c r="AE4" s="2228"/>
      <c r="AF4" s="2228"/>
      <c r="AG4" s="2228"/>
      <c r="AH4" s="2228"/>
      <c r="AI4" s="2228"/>
      <c r="AJ4" s="2228"/>
      <c r="AK4" s="2228"/>
    </row>
    <row r="5" spans="1:39" ht="15" customHeight="1">
      <c r="A5" s="941"/>
      <c r="B5" s="941"/>
      <c r="C5" s="941"/>
      <c r="D5" s="941"/>
      <c r="E5" s="941"/>
      <c r="F5" s="941"/>
      <c r="G5" s="941"/>
      <c r="H5" s="941"/>
      <c r="I5" s="941"/>
      <c r="J5" s="941"/>
      <c r="K5" s="941"/>
      <c r="L5" s="941"/>
      <c r="M5" s="941"/>
      <c r="S5" s="1031"/>
      <c r="W5" s="941"/>
      <c r="X5" s="941"/>
      <c r="Y5" s="941"/>
      <c r="AM5" s="949" t="s">
        <v>738</v>
      </c>
    </row>
    <row r="6" spans="1:39" ht="36" customHeight="1">
      <c r="A6" s="964"/>
      <c r="B6" s="2218" t="s">
        <v>84</v>
      </c>
      <c r="C6" s="2219"/>
      <c r="D6" s="2219"/>
      <c r="E6" s="2219"/>
      <c r="F6" s="2219"/>
      <c r="G6" s="2219"/>
      <c r="H6" s="2219"/>
      <c r="I6" s="2220"/>
      <c r="J6" s="2221" t="s">
        <v>85</v>
      </c>
      <c r="K6" s="2222"/>
      <c r="L6" s="2222"/>
      <c r="M6" s="2222"/>
      <c r="N6" s="2222"/>
      <c r="O6" s="2222"/>
      <c r="P6" s="2222"/>
      <c r="Q6" s="2223"/>
      <c r="S6" s="2231" t="s">
        <v>86</v>
      </c>
      <c r="T6" s="2231"/>
      <c r="U6" s="2231"/>
      <c r="V6" s="2231"/>
      <c r="W6" s="2231"/>
      <c r="X6" s="2231"/>
      <c r="Y6" s="2231"/>
      <c r="Z6" s="2231"/>
      <c r="AA6" s="2231"/>
      <c r="AC6" s="2229" t="s">
        <v>211</v>
      </c>
      <c r="AD6" s="2229"/>
      <c r="AE6" s="2229"/>
      <c r="AF6" s="2229"/>
      <c r="AH6" s="2229" t="s">
        <v>211</v>
      </c>
      <c r="AI6" s="2229"/>
      <c r="AJ6" s="2229"/>
      <c r="AK6" s="2229"/>
      <c r="AM6" s="1347" t="s">
        <v>739</v>
      </c>
    </row>
    <row r="7" spans="1:39">
      <c r="A7" s="964"/>
      <c r="B7" s="2214">
        <v>2010</v>
      </c>
      <c r="C7" s="2215"/>
      <c r="D7" s="2214">
        <v>2012</v>
      </c>
      <c r="E7" s="2215"/>
      <c r="F7" s="2214">
        <v>2013</v>
      </c>
      <c r="G7" s="2215"/>
      <c r="H7" s="2214" t="s">
        <v>121</v>
      </c>
      <c r="I7" s="2215"/>
      <c r="J7" s="2213">
        <v>2010</v>
      </c>
      <c r="K7" s="2213"/>
      <c r="L7" s="2213">
        <v>2012</v>
      </c>
      <c r="M7" s="2213"/>
      <c r="N7" s="2213">
        <v>2013</v>
      </c>
      <c r="O7" s="2213"/>
      <c r="P7" s="2213" t="s">
        <v>121</v>
      </c>
      <c r="Q7" s="2213"/>
      <c r="S7" s="1027"/>
      <c r="T7" s="2230">
        <v>2010</v>
      </c>
      <c r="U7" s="2230"/>
      <c r="V7" s="2230">
        <v>2012</v>
      </c>
      <c r="W7" s="2230"/>
      <c r="X7" s="2230">
        <v>2013</v>
      </c>
      <c r="Y7" s="2230"/>
      <c r="Z7" s="2230" t="s">
        <v>210</v>
      </c>
      <c r="AA7" s="2230"/>
      <c r="AC7" s="847"/>
      <c r="AD7" s="1030">
        <v>2010</v>
      </c>
      <c r="AE7" s="1030">
        <v>2012</v>
      </c>
      <c r="AF7" s="1029" t="s">
        <v>121</v>
      </c>
      <c r="AH7" s="847"/>
      <c r="AI7" s="1030">
        <v>2010</v>
      </c>
      <c r="AJ7" s="1030">
        <v>2012</v>
      </c>
      <c r="AK7" s="1029" t="s">
        <v>121</v>
      </c>
    </row>
    <row r="8" spans="1:39" ht="15">
      <c r="A8" s="1028" t="s">
        <v>5</v>
      </c>
      <c r="B8" s="950" t="s">
        <v>9</v>
      </c>
      <c r="C8" s="950" t="s">
        <v>87</v>
      </c>
      <c r="D8" s="950" t="s">
        <v>9</v>
      </c>
      <c r="E8" s="950" t="s">
        <v>87</v>
      </c>
      <c r="F8" s="950" t="s">
        <v>9</v>
      </c>
      <c r="G8" s="950" t="s">
        <v>87</v>
      </c>
      <c r="H8" s="950" t="s">
        <v>9</v>
      </c>
      <c r="I8" s="950" t="s">
        <v>87</v>
      </c>
      <c r="J8" s="951" t="s">
        <v>9</v>
      </c>
      <c r="K8" s="951" t="s">
        <v>87</v>
      </c>
      <c r="L8" s="951" t="s">
        <v>9</v>
      </c>
      <c r="M8" s="951" t="s">
        <v>87</v>
      </c>
      <c r="N8" s="951" t="s">
        <v>9</v>
      </c>
      <c r="O8" s="951" t="s">
        <v>87</v>
      </c>
      <c r="P8" s="951" t="s">
        <v>9</v>
      </c>
      <c r="Q8" s="951" t="s">
        <v>87</v>
      </c>
      <c r="S8" s="1027" t="s">
        <v>5</v>
      </c>
      <c r="T8" s="1026" t="s">
        <v>9</v>
      </c>
      <c r="U8" s="1026" t="s">
        <v>67</v>
      </c>
      <c r="V8" s="1026" t="s">
        <v>9</v>
      </c>
      <c r="W8" s="1026" t="s">
        <v>67</v>
      </c>
      <c r="X8" s="1026" t="s">
        <v>9</v>
      </c>
      <c r="Y8" s="1026" t="s">
        <v>67</v>
      </c>
      <c r="Z8" s="1026" t="s">
        <v>9</v>
      </c>
      <c r="AA8" s="1026" t="s">
        <v>67</v>
      </c>
      <c r="AC8" s="858"/>
      <c r="AD8" s="858"/>
      <c r="AE8" s="858"/>
      <c r="AF8" s="858"/>
      <c r="AH8" s="858"/>
      <c r="AI8" s="858"/>
      <c r="AJ8" s="858"/>
      <c r="AK8" s="858"/>
    </row>
    <row r="9" spans="1:39" s="955" customFormat="1">
      <c r="A9" s="956"/>
      <c r="B9" s="954"/>
      <c r="C9" s="954"/>
      <c r="D9" s="954"/>
      <c r="E9" s="954"/>
      <c r="F9" s="954"/>
      <c r="G9" s="954"/>
      <c r="H9" s="954"/>
      <c r="I9" s="954"/>
      <c r="J9" s="954"/>
      <c r="K9" s="954"/>
      <c r="L9" s="954"/>
      <c r="M9" s="954"/>
      <c r="N9" s="954"/>
      <c r="O9" s="954"/>
      <c r="P9" s="954"/>
      <c r="Q9" s="954"/>
      <c r="S9" s="1025"/>
      <c r="T9" s="1024"/>
      <c r="U9" s="1024"/>
      <c r="V9" s="1024"/>
      <c r="W9" s="1024"/>
      <c r="X9" s="1024"/>
      <c r="Y9" s="1024"/>
      <c r="Z9" s="1024"/>
      <c r="AA9" s="1024"/>
      <c r="AC9" s="1023"/>
      <c r="AD9" s="1022"/>
      <c r="AE9" s="1021"/>
      <c r="AF9" s="1021"/>
    </row>
    <row r="10" spans="1:39">
      <c r="A10" s="811" t="s">
        <v>120</v>
      </c>
      <c r="B10" s="958" t="s">
        <v>45</v>
      </c>
      <c r="C10" s="958" t="s">
        <v>45</v>
      </c>
      <c r="D10" s="958">
        <v>1844731</v>
      </c>
      <c r="E10" s="958" t="s">
        <v>45</v>
      </c>
      <c r="F10" s="958">
        <v>1865575</v>
      </c>
      <c r="G10" s="958" t="s">
        <v>45</v>
      </c>
      <c r="H10" s="958">
        <v>1891272</v>
      </c>
      <c r="I10" s="958" t="s">
        <v>124</v>
      </c>
      <c r="J10" s="1016" t="s">
        <v>68</v>
      </c>
      <c r="K10" s="1016" t="s">
        <v>10</v>
      </c>
      <c r="L10" s="958">
        <v>2116598</v>
      </c>
      <c r="M10" s="958" t="s">
        <v>45</v>
      </c>
      <c r="N10" s="958">
        <v>2112051</v>
      </c>
      <c r="O10" s="958" t="s">
        <v>45</v>
      </c>
      <c r="P10" s="958">
        <v>2108804</v>
      </c>
      <c r="Q10" s="958" t="s">
        <v>124</v>
      </c>
      <c r="R10" s="974"/>
      <c r="S10" s="811" t="s">
        <v>28</v>
      </c>
      <c r="T10" s="1018">
        <v>85</v>
      </c>
      <c r="U10" s="1001" t="s">
        <v>10</v>
      </c>
      <c r="V10" s="1006">
        <v>87.155473075189533</v>
      </c>
      <c r="W10" s="959" t="s">
        <v>10</v>
      </c>
      <c r="X10" s="1006">
        <v>88.33001665206001</v>
      </c>
      <c r="Y10" s="959" t="s">
        <v>10</v>
      </c>
      <c r="Z10" s="982">
        <v>89.684579505729317</v>
      </c>
      <c r="AA10" s="1020" t="s">
        <v>10</v>
      </c>
      <c r="AB10" s="955"/>
      <c r="AC10" s="811" t="s">
        <v>28</v>
      </c>
      <c r="AD10" s="1018">
        <v>85</v>
      </c>
      <c r="AE10" s="1006">
        <v>87.155473075189533</v>
      </c>
      <c r="AF10" s="982">
        <v>89.684579505729317</v>
      </c>
      <c r="AG10" s="1000"/>
      <c r="AH10" s="811" t="s">
        <v>15</v>
      </c>
      <c r="AI10" s="1006">
        <v>99.052730764184588</v>
      </c>
      <c r="AJ10" s="1006">
        <v>99.997171705744265</v>
      </c>
      <c r="AK10" s="982">
        <v>94</v>
      </c>
    </row>
    <row r="11" spans="1:39">
      <c r="A11" s="811" t="s">
        <v>12</v>
      </c>
      <c r="B11" s="1016">
        <v>270895</v>
      </c>
      <c r="C11" s="1016">
        <v>134591</v>
      </c>
      <c r="D11" s="1016">
        <v>283806</v>
      </c>
      <c r="E11" s="1016">
        <v>142198</v>
      </c>
      <c r="F11" s="1016">
        <v>293606</v>
      </c>
      <c r="G11" s="1016">
        <v>146689</v>
      </c>
      <c r="H11" s="1016">
        <v>292831</v>
      </c>
      <c r="I11" s="1016">
        <v>146367</v>
      </c>
      <c r="J11" s="1016" t="s">
        <v>10</v>
      </c>
      <c r="K11" s="1016" t="s">
        <v>10</v>
      </c>
      <c r="L11" s="1016" t="s">
        <v>10</v>
      </c>
      <c r="M11" s="1016" t="s">
        <v>10</v>
      </c>
      <c r="N11" s="1016" t="s">
        <v>10</v>
      </c>
      <c r="O11" s="1016" t="s">
        <v>10</v>
      </c>
      <c r="P11" s="1016" t="s">
        <v>10</v>
      </c>
      <c r="Q11" s="1016" t="s">
        <v>10</v>
      </c>
      <c r="R11" s="974"/>
      <c r="S11" s="811" t="s">
        <v>12</v>
      </c>
      <c r="T11" s="1001" t="s">
        <v>10</v>
      </c>
      <c r="U11" s="1001" t="s">
        <v>10</v>
      </c>
      <c r="V11" s="1001" t="s">
        <v>10</v>
      </c>
      <c r="W11" s="1001" t="s">
        <v>10</v>
      </c>
      <c r="X11" s="1001" t="s">
        <v>10</v>
      </c>
      <c r="Y11" s="1001" t="s">
        <v>10</v>
      </c>
      <c r="Z11" s="1001" t="s">
        <v>10</v>
      </c>
      <c r="AA11" s="1001" t="s">
        <v>10</v>
      </c>
      <c r="AB11" s="955"/>
      <c r="AC11" s="811" t="s">
        <v>12</v>
      </c>
      <c r="AD11" s="1001" t="s">
        <v>10</v>
      </c>
      <c r="AE11" s="1001" t="s">
        <v>10</v>
      </c>
      <c r="AF11" s="1001" t="s">
        <v>10</v>
      </c>
      <c r="AG11" s="1000"/>
      <c r="AH11" s="811" t="s">
        <v>32</v>
      </c>
      <c r="AI11" s="1006">
        <v>93.275029752492387</v>
      </c>
      <c r="AJ11" s="1006">
        <v>91.909541587141248</v>
      </c>
      <c r="AK11" s="982">
        <v>91.67322061291263</v>
      </c>
    </row>
    <row r="12" spans="1:39">
      <c r="A12" s="811" t="s">
        <v>13</v>
      </c>
      <c r="B12" s="1019" t="s">
        <v>11</v>
      </c>
      <c r="C12" s="1019" t="s">
        <v>11</v>
      </c>
      <c r="D12" s="1016">
        <v>10026275</v>
      </c>
      <c r="E12" s="1016">
        <v>5147571</v>
      </c>
      <c r="F12" s="1016">
        <v>10288854</v>
      </c>
      <c r="G12" s="1016">
        <v>5131291</v>
      </c>
      <c r="H12" s="1016">
        <v>10084118</v>
      </c>
      <c r="I12" s="1016">
        <v>5041301</v>
      </c>
      <c r="J12" s="1016" t="s">
        <v>11</v>
      </c>
      <c r="K12" s="1016" t="s">
        <v>11</v>
      </c>
      <c r="L12" s="1016">
        <v>13617509</v>
      </c>
      <c r="M12" s="1016">
        <v>6711679</v>
      </c>
      <c r="N12" s="1016">
        <v>13753129</v>
      </c>
      <c r="O12" s="1016">
        <v>6685959</v>
      </c>
      <c r="P12" s="1016">
        <v>13128815</v>
      </c>
      <c r="Q12" s="1016">
        <v>6368721</v>
      </c>
      <c r="R12" s="974"/>
      <c r="S12" s="811" t="s">
        <v>13</v>
      </c>
      <c r="T12" s="1001" t="s">
        <v>10</v>
      </c>
      <c r="U12" s="1001" t="s">
        <v>10</v>
      </c>
      <c r="V12" s="1006">
        <v>73.62781988981979</v>
      </c>
      <c r="W12" s="1006">
        <v>76.695726955952452</v>
      </c>
      <c r="X12" s="1006">
        <v>74.811004826610727</v>
      </c>
      <c r="Y12" s="1006">
        <v>76.747269912962381</v>
      </c>
      <c r="Z12" s="982">
        <v>76.809049407734051</v>
      </c>
      <c r="AA12" s="982">
        <v>79.157196554849861</v>
      </c>
      <c r="AB12" s="955"/>
      <c r="AC12" s="811" t="s">
        <v>13</v>
      </c>
      <c r="AD12" s="1006"/>
      <c r="AE12" s="1006">
        <v>73.62781988981979</v>
      </c>
      <c r="AF12" s="982">
        <v>76.809049407734051</v>
      </c>
      <c r="AG12" s="1000"/>
      <c r="AH12" s="811" t="s">
        <v>28</v>
      </c>
      <c r="AI12" s="1018">
        <v>85</v>
      </c>
      <c r="AJ12" s="1006">
        <v>87.155473075189533</v>
      </c>
      <c r="AK12" s="982">
        <v>89.684579505729317</v>
      </c>
    </row>
    <row r="13" spans="1:39">
      <c r="A13" s="811" t="s">
        <v>29</v>
      </c>
      <c r="B13" s="1016">
        <v>430546</v>
      </c>
      <c r="C13" s="1016">
        <v>218560</v>
      </c>
      <c r="D13" s="1016">
        <v>406736</v>
      </c>
      <c r="E13" s="1016">
        <v>207861</v>
      </c>
      <c r="F13" s="1016">
        <v>403510</v>
      </c>
      <c r="G13" s="1016">
        <v>205859</v>
      </c>
      <c r="H13" s="1016">
        <v>401642</v>
      </c>
      <c r="I13" s="1016">
        <v>204704</v>
      </c>
      <c r="J13" s="1016">
        <v>530372</v>
      </c>
      <c r="K13" s="1016">
        <v>259103</v>
      </c>
      <c r="L13" s="1016">
        <v>511870</v>
      </c>
      <c r="M13" s="1016">
        <v>250334</v>
      </c>
      <c r="N13" s="1016">
        <v>502498</v>
      </c>
      <c r="O13" s="1016">
        <v>246006</v>
      </c>
      <c r="P13" s="1016">
        <v>495286</v>
      </c>
      <c r="Q13" s="1016">
        <v>242919</v>
      </c>
      <c r="R13" s="974"/>
      <c r="S13" s="811" t="s">
        <v>29</v>
      </c>
      <c r="T13" s="1006">
        <v>81.178116491820845</v>
      </c>
      <c r="U13" s="1006">
        <v>84.352554775513994</v>
      </c>
      <c r="V13" s="1006">
        <v>79.4608005939008</v>
      </c>
      <c r="W13" s="1006">
        <v>83.03346728770363</v>
      </c>
      <c r="X13" s="1006">
        <v>80.300817117680069</v>
      </c>
      <c r="Y13" s="1006">
        <v>83.680479337902327</v>
      </c>
      <c r="Z13" s="982">
        <v>81.092944278659189</v>
      </c>
      <c r="AA13" s="982">
        <v>84.268418691004001</v>
      </c>
      <c r="AB13" s="955"/>
      <c r="AC13" s="811" t="s">
        <v>29</v>
      </c>
      <c r="AD13" s="1006">
        <v>81.178116491820845</v>
      </c>
      <c r="AE13" s="1006">
        <v>79.4608005939008</v>
      </c>
      <c r="AF13" s="982">
        <v>81.092944278659189</v>
      </c>
      <c r="AG13" s="1000"/>
      <c r="AH13" s="811" t="s">
        <v>20</v>
      </c>
      <c r="AI13" s="1006">
        <v>84.557590991069958</v>
      </c>
      <c r="AJ13" s="1006">
        <v>80.92993094874231</v>
      </c>
      <c r="AK13" s="1012">
        <v>87.6</v>
      </c>
    </row>
    <row r="14" spans="1:39">
      <c r="A14" s="811" t="s">
        <v>30</v>
      </c>
      <c r="B14" s="1016">
        <v>2512840</v>
      </c>
      <c r="C14" s="1016">
        <v>1279044.9999999995</v>
      </c>
      <c r="D14" s="1016">
        <v>2503353</v>
      </c>
      <c r="E14" s="1016">
        <v>1277502</v>
      </c>
      <c r="F14" s="1016">
        <v>2502655</v>
      </c>
      <c r="G14" s="1016">
        <v>1277075</v>
      </c>
      <c r="H14" s="1016">
        <v>2476891</v>
      </c>
      <c r="I14" s="1016">
        <v>1264153</v>
      </c>
      <c r="J14" s="1016">
        <v>3548656</v>
      </c>
      <c r="K14" s="1016">
        <v>1736871</v>
      </c>
      <c r="L14" s="1016">
        <v>3502388</v>
      </c>
      <c r="M14" s="1016">
        <v>1716000</v>
      </c>
      <c r="N14" s="1016">
        <v>3469003</v>
      </c>
      <c r="O14" s="1016">
        <v>1698019</v>
      </c>
      <c r="P14" s="1016">
        <v>3446391</v>
      </c>
      <c r="Q14" s="1016">
        <v>1686483</v>
      </c>
      <c r="R14" s="974"/>
      <c r="S14" s="811" t="s">
        <v>30</v>
      </c>
      <c r="T14" s="1006">
        <v>70.811033811110462</v>
      </c>
      <c r="U14" s="1006">
        <v>73.640759734027426</v>
      </c>
      <c r="V14" s="1006">
        <v>71.475604644602484</v>
      </c>
      <c r="W14" s="1006">
        <v>74.446503496503496</v>
      </c>
      <c r="X14" s="1006">
        <v>72.143350697592368</v>
      </c>
      <c r="Y14" s="1006">
        <v>75.209700244814698</v>
      </c>
      <c r="Z14" s="982">
        <v>71.86912338153158</v>
      </c>
      <c r="AA14" s="982">
        <v>74.957945025238914</v>
      </c>
      <c r="AB14" s="955"/>
      <c r="AC14" s="811" t="s">
        <v>30</v>
      </c>
      <c r="AD14" s="1006">
        <v>70.811033811110462</v>
      </c>
      <c r="AE14" s="1006">
        <v>71.475604644602484</v>
      </c>
      <c r="AF14" s="982">
        <v>71.86912338153158</v>
      </c>
      <c r="AG14" s="1000"/>
      <c r="AH14" s="811" t="s">
        <v>34</v>
      </c>
      <c r="AI14" s="1006">
        <v>87.00282672251511</v>
      </c>
      <c r="AJ14" s="1006">
        <v>89.535593210249516</v>
      </c>
      <c r="AK14" s="982">
        <v>86.036937249357564</v>
      </c>
    </row>
    <row r="15" spans="1:39">
      <c r="A15" s="811" t="s">
        <v>14</v>
      </c>
      <c r="B15" s="958">
        <v>170264</v>
      </c>
      <c r="C15" s="958">
        <v>85746</v>
      </c>
      <c r="D15" s="958">
        <v>170642</v>
      </c>
      <c r="E15" s="958">
        <v>85925</v>
      </c>
      <c r="F15" s="958">
        <v>171162</v>
      </c>
      <c r="G15" s="958">
        <v>86256</v>
      </c>
      <c r="H15" s="958">
        <v>160388</v>
      </c>
      <c r="I15" s="958">
        <v>80131</v>
      </c>
      <c r="J15" s="958">
        <v>244599</v>
      </c>
      <c r="K15" s="958">
        <v>118756</v>
      </c>
      <c r="L15" s="958">
        <v>240587.11919775105</v>
      </c>
      <c r="M15" s="958">
        <v>117161.80452779554</v>
      </c>
      <c r="N15" s="958">
        <v>240717.80473011197</v>
      </c>
      <c r="O15" s="958">
        <v>117514.71761247286</v>
      </c>
      <c r="P15" s="958">
        <v>228164</v>
      </c>
      <c r="Q15" s="958">
        <v>110946</v>
      </c>
      <c r="R15" s="974"/>
      <c r="S15" s="811" t="s">
        <v>14</v>
      </c>
      <c r="T15" s="1006">
        <v>69.609442393468484</v>
      </c>
      <c r="U15" s="1006">
        <v>72.203509717403762</v>
      </c>
      <c r="V15" s="1006">
        <v>70.927321699105789</v>
      </c>
      <c r="W15" s="1006">
        <v>73.338747509317429</v>
      </c>
      <c r="X15" s="1006">
        <v>71.104835885282128</v>
      </c>
      <c r="Y15" s="1006">
        <v>73.400167870415672</v>
      </c>
      <c r="Z15" s="1017">
        <v>70.29505092827965</v>
      </c>
      <c r="AA15" s="1017">
        <v>72.225226686856672</v>
      </c>
      <c r="AB15" s="955"/>
      <c r="AC15" s="811" t="s">
        <v>14</v>
      </c>
      <c r="AD15" s="1006">
        <v>69.609442393468484</v>
      </c>
      <c r="AE15" s="1006">
        <v>70.927321699105789</v>
      </c>
      <c r="AF15" s="1017">
        <v>70.29505092827965</v>
      </c>
      <c r="AG15" s="1000"/>
      <c r="AH15" s="811" t="s">
        <v>17</v>
      </c>
      <c r="AI15" s="1006">
        <v>72.475397322360777</v>
      </c>
      <c r="AJ15" s="982">
        <v>81.791796853546629</v>
      </c>
      <c r="AK15" s="982">
        <v>81.791796853546629</v>
      </c>
    </row>
    <row r="16" spans="1:39">
      <c r="A16" s="811" t="s">
        <v>15</v>
      </c>
      <c r="B16" s="1016">
        <v>415234</v>
      </c>
      <c r="C16" s="1016">
        <v>199190</v>
      </c>
      <c r="D16" s="1016">
        <v>424272</v>
      </c>
      <c r="E16" s="958">
        <v>204182</v>
      </c>
      <c r="F16" s="958">
        <v>399200</v>
      </c>
      <c r="G16" s="958">
        <v>196027</v>
      </c>
      <c r="H16" s="958" t="s">
        <v>10</v>
      </c>
      <c r="I16" s="958" t="s">
        <v>10</v>
      </c>
      <c r="J16" s="1016">
        <v>419205</v>
      </c>
      <c r="K16" s="1016">
        <v>202362</v>
      </c>
      <c r="L16" s="1016">
        <v>424284</v>
      </c>
      <c r="M16" s="958">
        <v>205603</v>
      </c>
      <c r="N16" s="958">
        <v>426709</v>
      </c>
      <c r="O16" s="958">
        <v>206970</v>
      </c>
      <c r="P16" s="958" t="s">
        <v>10</v>
      </c>
      <c r="Q16" s="958" t="s">
        <v>10</v>
      </c>
      <c r="R16" s="974"/>
      <c r="S16" s="811" t="s">
        <v>15</v>
      </c>
      <c r="T16" s="1006">
        <v>99.052730764184588</v>
      </c>
      <c r="U16" s="1006">
        <v>98.432512032891552</v>
      </c>
      <c r="V16" s="1006">
        <v>99.997171705744265</v>
      </c>
      <c r="W16" s="1006">
        <v>99.30886222477298</v>
      </c>
      <c r="X16" s="1006">
        <v>93.553217766674706</v>
      </c>
      <c r="Y16" s="1006">
        <v>94.712760303425611</v>
      </c>
      <c r="Z16" s="1017" t="s">
        <v>10</v>
      </c>
      <c r="AA16" s="1017" t="s">
        <v>10</v>
      </c>
      <c r="AB16" s="955"/>
      <c r="AC16" s="811" t="s">
        <v>15</v>
      </c>
      <c r="AD16" s="1006">
        <v>99.052730764184588</v>
      </c>
      <c r="AE16" s="1006">
        <v>99.997171705744265</v>
      </c>
      <c r="AF16" s="1017" t="s">
        <v>10</v>
      </c>
      <c r="AG16" s="1000"/>
      <c r="AH16" s="811" t="s">
        <v>79</v>
      </c>
      <c r="AI16" s="1006">
        <v>79.913532739362495</v>
      </c>
      <c r="AJ16" s="1006">
        <v>81.807983029790705</v>
      </c>
      <c r="AK16" s="1006">
        <v>82.371596092935533</v>
      </c>
    </row>
    <row r="17" spans="1:43">
      <c r="A17" s="811" t="s">
        <v>17</v>
      </c>
      <c r="B17" s="1016">
        <v>672978.98975877953</v>
      </c>
      <c r="C17" s="1016">
        <v>328945.32298651681</v>
      </c>
      <c r="D17" s="1016">
        <v>694759.14362360898</v>
      </c>
      <c r="E17" s="1016">
        <v>346023.39816373278</v>
      </c>
      <c r="F17" s="1016">
        <v>862404.44615492993</v>
      </c>
      <c r="G17" s="1016">
        <v>412745.17060636944</v>
      </c>
      <c r="H17" s="1016">
        <v>819099.86</v>
      </c>
      <c r="I17" s="1016">
        <v>407899.35</v>
      </c>
      <c r="J17" s="1016">
        <v>928561.987408582</v>
      </c>
      <c r="K17" s="1016">
        <v>446812.20627275901</v>
      </c>
      <c r="L17" s="1016">
        <v>944599.23415686982</v>
      </c>
      <c r="M17" s="1016">
        <v>457056.182051329</v>
      </c>
      <c r="N17" s="1016">
        <v>1117805.4238721228</v>
      </c>
      <c r="O17" s="1016">
        <v>524579.12402629177</v>
      </c>
      <c r="P17" s="1016">
        <v>1001445</v>
      </c>
      <c r="Q17" s="1016">
        <v>492004.29</v>
      </c>
      <c r="R17" s="978"/>
      <c r="S17" s="811" t="s">
        <v>17</v>
      </c>
      <c r="T17" s="1006">
        <v>72.475397322360777</v>
      </c>
      <c r="U17" s="1006">
        <v>73.620487168542198</v>
      </c>
      <c r="V17" s="1006">
        <v>73.55067826661292</v>
      </c>
      <c r="W17" s="1006">
        <v>75.706972523757074</v>
      </c>
      <c r="X17" s="1006">
        <v>77.151571081801194</v>
      </c>
      <c r="Y17" s="1006">
        <v>78.681203978998354</v>
      </c>
      <c r="Z17" s="982">
        <v>81.791796853546629</v>
      </c>
      <c r="AA17" s="982">
        <v>82.905649054401536</v>
      </c>
      <c r="AB17" s="955"/>
      <c r="AC17" s="811" t="s">
        <v>17</v>
      </c>
      <c r="AD17" s="1006">
        <v>72.475397322360777</v>
      </c>
      <c r="AE17" s="982">
        <v>81.791796853546629</v>
      </c>
      <c r="AF17" s="982">
        <v>81.791796853546629</v>
      </c>
      <c r="AG17" s="1000"/>
      <c r="AH17" s="811" t="s">
        <v>29</v>
      </c>
      <c r="AI17" s="1006">
        <v>81.178116491820845</v>
      </c>
      <c r="AJ17" s="1006">
        <v>79.4608005939008</v>
      </c>
      <c r="AK17" s="982">
        <v>81.092944278659189</v>
      </c>
    </row>
    <row r="18" spans="1:43">
      <c r="A18" s="811" t="s">
        <v>31</v>
      </c>
      <c r="B18" s="1014">
        <v>265361</v>
      </c>
      <c r="C18" s="1014">
        <v>136000</v>
      </c>
      <c r="D18" s="1014">
        <v>276964</v>
      </c>
      <c r="E18" s="1014">
        <v>141186</v>
      </c>
      <c r="F18" s="1014">
        <v>275664</v>
      </c>
      <c r="G18" s="1014">
        <v>140745</v>
      </c>
      <c r="H18" s="1015">
        <v>256040</v>
      </c>
      <c r="I18" s="1015">
        <v>131084</v>
      </c>
      <c r="J18" s="1014">
        <v>444033</v>
      </c>
      <c r="K18" s="1014">
        <v>218491</v>
      </c>
      <c r="L18" s="1014">
        <v>424394</v>
      </c>
      <c r="M18" s="1014">
        <v>208804</v>
      </c>
      <c r="N18" s="1014">
        <v>409718</v>
      </c>
      <c r="O18" s="1014">
        <v>201616</v>
      </c>
      <c r="P18" s="1015">
        <v>401950</v>
      </c>
      <c r="Q18" s="1015">
        <v>196813</v>
      </c>
      <c r="R18" s="974"/>
      <c r="S18" s="811" t="s">
        <v>31</v>
      </c>
      <c r="T18" s="1006">
        <v>59.761549254222103</v>
      </c>
      <c r="U18" s="1006">
        <v>62.245126801561625</v>
      </c>
      <c r="V18" s="1006">
        <v>65.261054586068596</v>
      </c>
      <c r="W18" s="1006">
        <v>67.616520756307352</v>
      </c>
      <c r="X18" s="1006">
        <v>67.281398425258345</v>
      </c>
      <c r="Y18" s="1006">
        <v>69.808447742242677</v>
      </c>
      <c r="Z18" s="982">
        <v>63.699465107600453</v>
      </c>
      <c r="AA18" s="982">
        <v>66.603323967420849</v>
      </c>
      <c r="AB18" s="955"/>
      <c r="AC18" s="811" t="s">
        <v>31</v>
      </c>
      <c r="AD18" s="1006">
        <v>59.761549254222103</v>
      </c>
      <c r="AE18" s="982">
        <v>63.699465107600453</v>
      </c>
      <c r="AF18" s="982">
        <v>63.699465107600453</v>
      </c>
      <c r="AG18" s="1000"/>
      <c r="AH18" s="811" t="s">
        <v>13</v>
      </c>
      <c r="AI18" s="959" t="s">
        <v>10</v>
      </c>
      <c r="AJ18" s="1006">
        <v>73.62781988981979</v>
      </c>
      <c r="AK18" s="982">
        <v>76.809049407734051</v>
      </c>
    </row>
    <row r="19" spans="1:43">
      <c r="A19" s="811" t="s">
        <v>32</v>
      </c>
      <c r="B19" s="1014">
        <f>601929+580762</f>
        <v>1182691</v>
      </c>
      <c r="C19" s="1014">
        <v>580762</v>
      </c>
      <c r="D19" s="1014">
        <f>607168+586600</f>
        <v>1193768</v>
      </c>
      <c r="E19" s="1014">
        <v>586600</v>
      </c>
      <c r="F19" s="1014">
        <f>615789+593733</f>
        <v>1209522</v>
      </c>
      <c r="G19" s="1014">
        <v>593733</v>
      </c>
      <c r="H19" s="1014">
        <f>625262+604471</f>
        <v>1229733</v>
      </c>
      <c r="I19" s="1014">
        <v>604471</v>
      </c>
      <c r="J19" s="1014">
        <v>1267961</v>
      </c>
      <c r="K19" s="1014">
        <v>617006</v>
      </c>
      <c r="L19" s="1014">
        <v>1298851</v>
      </c>
      <c r="M19" s="1014">
        <v>630803</v>
      </c>
      <c r="N19" s="1014">
        <v>1320015</v>
      </c>
      <c r="O19" s="1014">
        <v>639559</v>
      </c>
      <c r="P19" s="1014">
        <v>1341431</v>
      </c>
      <c r="Q19" s="1014">
        <v>651551</v>
      </c>
      <c r="R19" s="974"/>
      <c r="S19" s="811" t="s">
        <v>32</v>
      </c>
      <c r="T19" s="1006">
        <v>93.275029752492387</v>
      </c>
      <c r="U19" s="1006">
        <v>94.125826977371375</v>
      </c>
      <c r="V19" s="1006">
        <v>91.909541587141248</v>
      </c>
      <c r="W19" s="1006">
        <v>92.992582470279956</v>
      </c>
      <c r="X19" s="1006">
        <v>91.629413302121563</v>
      </c>
      <c r="Y19" s="1006">
        <v>92.834750195056287</v>
      </c>
      <c r="Z19" s="982">
        <v>91.67322061291263</v>
      </c>
      <c r="AA19" s="982">
        <v>92.774165030826438</v>
      </c>
      <c r="AB19" s="955"/>
      <c r="AC19" s="811" t="s">
        <v>32</v>
      </c>
      <c r="AD19" s="1006">
        <v>93.275029752492387</v>
      </c>
      <c r="AE19" s="1006">
        <v>91.909541587141248</v>
      </c>
      <c r="AF19" s="982">
        <v>91.67322061291263</v>
      </c>
      <c r="AG19" s="1000"/>
      <c r="AH19" s="811" t="s">
        <v>35</v>
      </c>
      <c r="AI19" s="857">
        <v>73.400000000000006</v>
      </c>
      <c r="AJ19" s="857">
        <v>73.8</v>
      </c>
      <c r="AK19" s="1004">
        <v>76.2</v>
      </c>
    </row>
    <row r="20" spans="1:43">
      <c r="A20" s="811" t="s">
        <v>18</v>
      </c>
      <c r="B20" s="1014">
        <v>442744</v>
      </c>
      <c r="C20" s="1014">
        <v>212317</v>
      </c>
      <c r="D20" s="1014">
        <v>466012</v>
      </c>
      <c r="E20" s="1014">
        <v>223265</v>
      </c>
      <c r="F20" s="1014">
        <v>485553</v>
      </c>
      <c r="G20" s="1014">
        <v>232585</v>
      </c>
      <c r="H20" s="1014">
        <v>518625</v>
      </c>
      <c r="I20" s="1014">
        <v>252388</v>
      </c>
      <c r="J20" s="1014">
        <v>1030970</v>
      </c>
      <c r="K20" s="1014">
        <v>512722</v>
      </c>
      <c r="L20" s="1014">
        <v>1078073</v>
      </c>
      <c r="M20" s="1014">
        <v>535406</v>
      </c>
      <c r="N20" s="1014">
        <v>1102603</v>
      </c>
      <c r="O20" s="1014">
        <v>547185</v>
      </c>
      <c r="P20" s="1014">
        <v>1144617</v>
      </c>
      <c r="Q20" s="1014">
        <v>565892</v>
      </c>
      <c r="R20" s="974"/>
      <c r="S20" s="811" t="s">
        <v>18</v>
      </c>
      <c r="T20" s="1006">
        <v>42.94441157356664</v>
      </c>
      <c r="U20" s="1006">
        <v>41.409769816781804</v>
      </c>
      <c r="V20" s="1006">
        <v>43.226386339329522</v>
      </c>
      <c r="W20" s="1006">
        <v>41.700130368355978</v>
      </c>
      <c r="X20" s="1006">
        <v>44.036974323487236</v>
      </c>
      <c r="Y20" s="1006">
        <v>42.505733892559192</v>
      </c>
      <c r="Z20" s="982">
        <v>45.309915893263856</v>
      </c>
      <c r="AA20" s="982">
        <v>44.600029687643577</v>
      </c>
      <c r="AB20" s="955"/>
      <c r="AC20" s="811" t="s">
        <v>18</v>
      </c>
      <c r="AD20" s="1006">
        <v>42.94441157356664</v>
      </c>
      <c r="AE20" s="1006">
        <v>43.226386339329522</v>
      </c>
      <c r="AF20" s="982">
        <v>45.309915893263856</v>
      </c>
      <c r="AG20" s="1000"/>
      <c r="AH20" s="811" t="s">
        <v>77</v>
      </c>
      <c r="AI20" s="1001" t="s">
        <v>10</v>
      </c>
      <c r="AJ20" s="1001" t="s">
        <v>10</v>
      </c>
      <c r="AK20" s="1006">
        <v>72.58769955409818</v>
      </c>
    </row>
    <row r="21" spans="1:43">
      <c r="A21" s="811" t="s">
        <v>19</v>
      </c>
      <c r="B21" s="1014">
        <v>237900</v>
      </c>
      <c r="C21" s="1014">
        <v>126164</v>
      </c>
      <c r="D21" s="1014">
        <v>257105</v>
      </c>
      <c r="E21" s="1014">
        <v>135881</v>
      </c>
      <c r="F21" s="1014">
        <v>256566</v>
      </c>
      <c r="G21" s="1014">
        <v>136129</v>
      </c>
      <c r="H21" s="1014">
        <v>242448</v>
      </c>
      <c r="I21" s="1014">
        <v>128210</v>
      </c>
      <c r="J21" s="1014">
        <v>573241</v>
      </c>
      <c r="K21" s="1014">
        <v>283875</v>
      </c>
      <c r="L21" s="1014">
        <v>592703</v>
      </c>
      <c r="M21" s="1014">
        <v>292974</v>
      </c>
      <c r="N21" s="1014">
        <v>600810</v>
      </c>
      <c r="O21" s="1014">
        <v>296836</v>
      </c>
      <c r="P21" s="1014">
        <v>581510.18949275557</v>
      </c>
      <c r="Q21" s="1014">
        <v>293425.9999995213</v>
      </c>
      <c r="R21" s="974"/>
      <c r="S21" s="811" t="s">
        <v>19</v>
      </c>
      <c r="T21" s="1006">
        <v>41.500869616792933</v>
      </c>
      <c r="U21" s="1006">
        <v>44.443505063848527</v>
      </c>
      <c r="V21" s="1006">
        <v>43.378386814306658</v>
      </c>
      <c r="W21" s="1006">
        <v>46.379883539153646</v>
      </c>
      <c r="X21" s="1006">
        <v>42.703350476856244</v>
      </c>
      <c r="Y21" s="1006">
        <v>45.860003503618159</v>
      </c>
      <c r="Z21" s="982">
        <v>41.692820586941828</v>
      </c>
      <c r="AA21" s="982">
        <v>43.694151165952974</v>
      </c>
      <c r="AB21" s="955"/>
      <c r="AC21" s="811" t="s">
        <v>19</v>
      </c>
      <c r="AD21" s="1006">
        <v>41.500869616792933</v>
      </c>
      <c r="AE21" s="1006">
        <v>43.378386814306658</v>
      </c>
      <c r="AF21" s="982">
        <v>41.692820586941828</v>
      </c>
      <c r="AG21" s="1000"/>
      <c r="AH21" s="811" t="s">
        <v>30</v>
      </c>
      <c r="AI21" s="1006">
        <v>70.811033811110462</v>
      </c>
      <c r="AJ21" s="1006">
        <v>71.475604644602484</v>
      </c>
      <c r="AK21" s="982">
        <v>71.86912338153158</v>
      </c>
    </row>
    <row r="22" spans="1:43">
      <c r="A22" s="811" t="s">
        <v>20</v>
      </c>
      <c r="B22" s="1013">
        <v>5460610</v>
      </c>
      <c r="C22" s="1013">
        <v>2753457</v>
      </c>
      <c r="D22" s="1013">
        <v>5517551</v>
      </c>
      <c r="E22" s="1013">
        <v>2770077</v>
      </c>
      <c r="F22" s="1013">
        <v>5678570</v>
      </c>
      <c r="G22" s="1013">
        <v>1897652</v>
      </c>
      <c r="H22" s="1013">
        <v>5912883</v>
      </c>
      <c r="I22" s="1013">
        <v>2958869</v>
      </c>
      <c r="J22" s="1013">
        <v>6457859</v>
      </c>
      <c r="K22" s="1013">
        <v>3182287</v>
      </c>
      <c r="L22" s="1013">
        <v>6817689</v>
      </c>
      <c r="M22" s="1013">
        <v>3355493</v>
      </c>
      <c r="N22" s="1013">
        <v>6797577</v>
      </c>
      <c r="O22" s="1013">
        <v>3342412</v>
      </c>
      <c r="P22" s="1013">
        <v>6747431</v>
      </c>
      <c r="Q22" s="1013">
        <v>3311356</v>
      </c>
      <c r="R22" s="979"/>
      <c r="S22" s="811" t="s">
        <v>20</v>
      </c>
      <c r="T22" s="1006">
        <v>84.557590991069958</v>
      </c>
      <c r="U22" s="1006">
        <v>86.524471237195129</v>
      </c>
      <c r="V22" s="1006">
        <v>80.92993094874231</v>
      </c>
      <c r="W22" s="1006">
        <v>82.553502570263149</v>
      </c>
      <c r="X22" s="1006">
        <v>83.538148961019488</v>
      </c>
      <c r="Y22" s="1006">
        <v>56.774927806625875</v>
      </c>
      <c r="Z22" s="982">
        <v>87.631618611587143</v>
      </c>
      <c r="AA22" s="1012">
        <v>87.6</v>
      </c>
      <c r="AB22" s="955"/>
      <c r="AC22" s="811" t="s">
        <v>20</v>
      </c>
      <c r="AD22" s="1006">
        <v>84.557590991069958</v>
      </c>
      <c r="AE22" s="1006">
        <v>80.92993094874231</v>
      </c>
      <c r="AF22" s="982">
        <v>87.631618611587143</v>
      </c>
      <c r="AG22" s="1000"/>
      <c r="AH22" s="811" t="s">
        <v>14</v>
      </c>
      <c r="AI22" s="1006">
        <v>69.609442393468484</v>
      </c>
      <c r="AJ22" s="1006">
        <v>70.927321699105789</v>
      </c>
      <c r="AK22" s="1457">
        <v>70.29505092827965</v>
      </c>
    </row>
    <row r="23" spans="1:43">
      <c r="A23" s="811" t="s">
        <v>21</v>
      </c>
      <c r="B23" s="1005">
        <v>165813</v>
      </c>
      <c r="C23" s="1005">
        <v>88388</v>
      </c>
      <c r="D23" s="1005">
        <v>182829</v>
      </c>
      <c r="E23" s="1005">
        <v>96439</v>
      </c>
      <c r="F23" s="1005">
        <v>195577</v>
      </c>
      <c r="G23" s="1005">
        <v>102776</v>
      </c>
      <c r="H23" s="1011">
        <v>194757</v>
      </c>
      <c r="I23" s="1011">
        <v>102964</v>
      </c>
      <c r="J23" s="1005">
        <v>404184</v>
      </c>
      <c r="K23" s="1005">
        <v>198784</v>
      </c>
      <c r="L23" s="1005">
        <v>393882</v>
      </c>
      <c r="M23" s="1005">
        <v>193622</v>
      </c>
      <c r="N23" s="1005">
        <v>388050</v>
      </c>
      <c r="O23" s="1005">
        <v>190722</v>
      </c>
      <c r="P23" s="1011">
        <v>380107</v>
      </c>
      <c r="Q23" s="1011">
        <v>186734</v>
      </c>
      <c r="R23" s="974"/>
      <c r="S23" s="811" t="s">
        <v>21</v>
      </c>
      <c r="T23" s="1006">
        <v>41.02413752152485</v>
      </c>
      <c r="U23" s="1006">
        <v>44.464343206696718</v>
      </c>
      <c r="V23" s="1006">
        <v>46.417201090681978</v>
      </c>
      <c r="W23" s="1006">
        <v>49.807873072274845</v>
      </c>
      <c r="X23" s="1006">
        <v>50.399948460249966</v>
      </c>
      <c r="Y23" s="1458">
        <v>53.887857719612839</v>
      </c>
      <c r="Z23" s="1456">
        <v>51.237414727958175</v>
      </c>
      <c r="AA23" s="1456">
        <v>55.139396146390055</v>
      </c>
      <c r="AB23" s="955"/>
      <c r="AC23" s="811" t="s">
        <v>21</v>
      </c>
      <c r="AD23" s="1006">
        <v>41.02413752152485</v>
      </c>
      <c r="AE23" s="982">
        <v>51.237414727958175</v>
      </c>
      <c r="AF23" s="982">
        <v>51.237414727958175</v>
      </c>
      <c r="AG23" s="1000"/>
      <c r="AH23" s="811" t="s">
        <v>31</v>
      </c>
      <c r="AI23" s="1006">
        <v>59.761549254222103</v>
      </c>
      <c r="AJ23" s="982">
        <v>63.699465107600453</v>
      </c>
      <c r="AK23" s="1456">
        <v>63.699465107600453</v>
      </c>
    </row>
    <row r="24" spans="1:43">
      <c r="A24" s="811" t="s">
        <v>77</v>
      </c>
      <c r="B24" s="958" t="s">
        <v>45</v>
      </c>
      <c r="C24" s="958" t="s">
        <v>45</v>
      </c>
      <c r="D24" s="958" t="s">
        <v>45</v>
      </c>
      <c r="E24" s="958" t="s">
        <v>45</v>
      </c>
      <c r="F24" s="1005">
        <v>153184</v>
      </c>
      <c r="G24" s="1005">
        <v>77572</v>
      </c>
      <c r="H24" s="1005" t="s">
        <v>10</v>
      </c>
      <c r="I24" s="1005" t="s">
        <v>10</v>
      </c>
      <c r="J24" s="1005">
        <v>203588</v>
      </c>
      <c r="K24" s="1005">
        <v>99766</v>
      </c>
      <c r="L24" s="1005">
        <v>208822</v>
      </c>
      <c r="M24" s="1005">
        <v>102314</v>
      </c>
      <c r="N24" s="1005">
        <v>211033</v>
      </c>
      <c r="O24" s="1005">
        <v>103369</v>
      </c>
      <c r="P24" s="1005" t="s">
        <v>10</v>
      </c>
      <c r="Q24" s="1005" t="s">
        <v>10</v>
      </c>
      <c r="R24" s="974"/>
      <c r="S24" s="811" t="s">
        <v>77</v>
      </c>
      <c r="T24" s="1001" t="s">
        <v>10</v>
      </c>
      <c r="U24" s="1001" t="s">
        <v>10</v>
      </c>
      <c r="V24" s="1001" t="s">
        <v>10</v>
      </c>
      <c r="W24" s="1001" t="s">
        <v>10</v>
      </c>
      <c r="X24" s="1006">
        <v>72.58769955409818</v>
      </c>
      <c r="Y24" s="1458">
        <v>75.043775213071612</v>
      </c>
      <c r="Z24" s="1459" t="s">
        <v>10</v>
      </c>
      <c r="AA24" s="1459" t="s">
        <v>10</v>
      </c>
      <c r="AB24" s="955"/>
      <c r="AC24" s="811" t="s">
        <v>77</v>
      </c>
      <c r="AD24" s="1001" t="s">
        <v>10</v>
      </c>
      <c r="AE24" s="1001" t="s">
        <v>10</v>
      </c>
      <c r="AF24" s="1001" t="s">
        <v>10</v>
      </c>
      <c r="AG24" s="1000"/>
      <c r="AH24" s="811" t="s">
        <v>284</v>
      </c>
      <c r="AI24" s="1006">
        <v>58.896066929839485</v>
      </c>
      <c r="AJ24" s="1006">
        <v>60.776131222640537</v>
      </c>
      <c r="AK24" s="1456">
        <v>61.119384030643751</v>
      </c>
      <c r="AM24" s="109"/>
    </row>
    <row r="25" spans="1:43" ht="15">
      <c r="A25" s="811" t="s">
        <v>33</v>
      </c>
      <c r="B25" s="1005">
        <v>252182.00000000017</v>
      </c>
      <c r="C25" s="1005">
        <v>129860.99999999984</v>
      </c>
      <c r="D25" s="1005">
        <v>249854.99999999997</v>
      </c>
      <c r="E25" s="1005">
        <v>128400.99999999991</v>
      </c>
      <c r="F25" s="1005">
        <v>242499</v>
      </c>
      <c r="G25" s="1005">
        <v>124627</v>
      </c>
      <c r="H25" s="1005" t="s">
        <v>11</v>
      </c>
      <c r="I25" s="1005" t="s">
        <v>11</v>
      </c>
      <c r="J25" s="1005">
        <v>419328.90240000002</v>
      </c>
      <c r="K25" s="1005">
        <v>206040.83679999999</v>
      </c>
      <c r="L25" s="1005">
        <v>424503.14616320003</v>
      </c>
      <c r="M25" s="1005">
        <v>208540.18638079998</v>
      </c>
      <c r="N25" s="1005">
        <v>409193.27856836002</v>
      </c>
      <c r="O25" s="1005">
        <v>200805.11514004349</v>
      </c>
      <c r="P25" s="1005">
        <v>408573.63848632236</v>
      </c>
      <c r="Q25" s="1005">
        <v>200607.73255652294</v>
      </c>
      <c r="R25" s="979"/>
      <c r="S25" s="811" t="s">
        <v>33</v>
      </c>
      <c r="T25" s="1006">
        <v>60.139427203003159</v>
      </c>
      <c r="U25" s="1006">
        <v>63.02682614614573</v>
      </c>
      <c r="V25" s="1006">
        <v>58.858221018683174</v>
      </c>
      <c r="W25" s="1006">
        <v>61.571346141187497</v>
      </c>
      <c r="X25" s="1006">
        <v>59.262703641767665</v>
      </c>
      <c r="Y25" s="1458">
        <v>62.063658046302209</v>
      </c>
      <c r="Z25" s="1459" t="s">
        <v>10</v>
      </c>
      <c r="AA25" s="1459" t="s">
        <v>10</v>
      </c>
      <c r="AB25" s="955"/>
      <c r="AC25" s="811" t="s">
        <v>33</v>
      </c>
      <c r="AD25" s="1006">
        <v>60.139427203003159</v>
      </c>
      <c r="AE25" s="1006">
        <v>58.858221018683174</v>
      </c>
      <c r="AF25" s="1001" t="s">
        <v>10</v>
      </c>
      <c r="AG25" s="1000"/>
      <c r="AH25" s="811" t="s">
        <v>33</v>
      </c>
      <c r="AI25" s="1006">
        <v>60.139427203003159</v>
      </c>
      <c r="AJ25" s="1006">
        <v>58.858221018683174</v>
      </c>
      <c r="AK25" s="1456">
        <v>59</v>
      </c>
      <c r="AM25"/>
      <c r="AN25"/>
      <c r="AO25"/>
    </row>
    <row r="26" spans="1:43" ht="15">
      <c r="A26" s="811" t="s">
        <v>79</v>
      </c>
      <c r="B26" s="1005">
        <v>1248093.5500000003</v>
      </c>
      <c r="C26" s="1005">
        <v>625451</v>
      </c>
      <c r="D26" s="1005">
        <v>1242579</v>
      </c>
      <c r="E26" s="1005">
        <v>595872</v>
      </c>
      <c r="F26" s="1005">
        <v>1240508</v>
      </c>
      <c r="G26" s="1005">
        <v>606846</v>
      </c>
      <c r="H26" s="1005" t="s">
        <v>11</v>
      </c>
      <c r="I26" s="1005" t="s">
        <v>11</v>
      </c>
      <c r="J26" s="1005">
        <v>1561805</v>
      </c>
      <c r="K26" s="1005">
        <v>778184</v>
      </c>
      <c r="L26" s="1005">
        <v>1518897</v>
      </c>
      <c r="M26" s="1005">
        <v>719948</v>
      </c>
      <c r="N26" s="1005">
        <v>1505990</v>
      </c>
      <c r="O26" s="1005">
        <v>725356</v>
      </c>
      <c r="P26" s="1005" t="s">
        <v>11</v>
      </c>
      <c r="Q26" s="1005" t="s">
        <v>11</v>
      </c>
      <c r="R26" s="979"/>
      <c r="S26" s="811" t="s">
        <v>79</v>
      </c>
      <c r="T26" s="1006">
        <v>79.913532739362495</v>
      </c>
      <c r="U26" s="1006">
        <v>80.373150822941625</v>
      </c>
      <c r="V26" s="1006">
        <v>81.807983029790705</v>
      </c>
      <c r="W26" s="1006">
        <v>82.765977542822526</v>
      </c>
      <c r="X26" s="1006">
        <v>82.371596092935533</v>
      </c>
      <c r="Y26" s="1458">
        <v>83.661815715317715</v>
      </c>
      <c r="Z26" s="1459" t="s">
        <v>10</v>
      </c>
      <c r="AA26" s="1459" t="s">
        <v>10</v>
      </c>
      <c r="AB26" s="955"/>
      <c r="AC26" s="811" t="s">
        <v>79</v>
      </c>
      <c r="AD26" s="1006">
        <v>79.913532739362495</v>
      </c>
      <c r="AE26" s="1006">
        <v>81.807983029790705</v>
      </c>
      <c r="AF26" s="1001" t="s">
        <v>10</v>
      </c>
      <c r="AG26" s="1000"/>
      <c r="AH26" s="811" t="s">
        <v>21</v>
      </c>
      <c r="AI26" s="1006">
        <v>41.02413752152485</v>
      </c>
      <c r="AJ26" s="982">
        <v>51.237414727958175</v>
      </c>
      <c r="AK26" s="982">
        <v>51.237414727958175</v>
      </c>
      <c r="AM26"/>
      <c r="AN26"/>
      <c r="AO26"/>
    </row>
    <row r="27" spans="1:43" ht="15">
      <c r="A27" s="811" t="s">
        <v>34</v>
      </c>
      <c r="B27" s="1005">
        <v>287473</v>
      </c>
      <c r="C27" s="1005">
        <v>145472</v>
      </c>
      <c r="D27" s="1005">
        <v>300819</v>
      </c>
      <c r="E27" s="1005">
        <v>151663</v>
      </c>
      <c r="F27" s="1005">
        <v>297495</v>
      </c>
      <c r="G27" s="1005">
        <v>150393</v>
      </c>
      <c r="H27" s="1005">
        <v>290274</v>
      </c>
      <c r="I27" s="1005">
        <v>146688</v>
      </c>
      <c r="J27" s="1005">
        <v>330418</v>
      </c>
      <c r="K27" s="1005">
        <v>160953</v>
      </c>
      <c r="L27" s="1005">
        <v>335977</v>
      </c>
      <c r="M27" s="1005">
        <v>164774</v>
      </c>
      <c r="N27" s="1005">
        <v>341195</v>
      </c>
      <c r="O27" s="1005">
        <v>166737</v>
      </c>
      <c r="P27" s="1005">
        <v>337383</v>
      </c>
      <c r="Q27" s="1005">
        <v>164400</v>
      </c>
      <c r="R27" s="979"/>
      <c r="S27" s="811" t="s">
        <v>34</v>
      </c>
      <c r="T27" s="1006">
        <v>87.00282672251511</v>
      </c>
      <c r="U27" s="1006">
        <v>90.381664212534091</v>
      </c>
      <c r="V27" s="1006">
        <v>89.535593210249516</v>
      </c>
      <c r="W27" s="1006">
        <v>92.043040770995418</v>
      </c>
      <c r="X27" s="1006">
        <v>87.192074913172817</v>
      </c>
      <c r="Y27" s="1458">
        <v>90.197736555173719</v>
      </c>
      <c r="Z27" s="1456">
        <v>86.036937249357564</v>
      </c>
      <c r="AA27" s="1456">
        <v>89.226277372262771</v>
      </c>
      <c r="AB27" s="955"/>
      <c r="AC27" s="811" t="s">
        <v>34</v>
      </c>
      <c r="AD27" s="1006">
        <v>87.00282672251511</v>
      </c>
      <c r="AE27" s="1006">
        <v>89.535593210249516</v>
      </c>
      <c r="AF27" s="982">
        <v>86.036937249357564</v>
      </c>
      <c r="AG27" s="1000"/>
      <c r="AH27" s="811" t="s">
        <v>18</v>
      </c>
      <c r="AI27" s="1006">
        <v>42.94441157356664</v>
      </c>
      <c r="AJ27" s="1006">
        <v>43.226386339329522</v>
      </c>
      <c r="AK27" s="982">
        <v>45.309915893263856</v>
      </c>
      <c r="AM27"/>
      <c r="AN27"/>
      <c r="AO27"/>
    </row>
    <row r="28" spans="1:43" ht="15">
      <c r="A28" s="811" t="s">
        <v>284</v>
      </c>
      <c r="B28" s="1463">
        <v>456070</v>
      </c>
      <c r="C28" s="1463">
        <v>243251</v>
      </c>
      <c r="D28" s="1463">
        <v>471019</v>
      </c>
      <c r="E28" s="1463">
        <v>250411</v>
      </c>
      <c r="F28" s="1463">
        <v>472535</v>
      </c>
      <c r="G28" s="1463">
        <v>250946</v>
      </c>
      <c r="H28" s="1462">
        <v>474056</v>
      </c>
      <c r="I28" s="1462">
        <v>251482</v>
      </c>
      <c r="J28" s="1463">
        <v>774364.10234880005</v>
      </c>
      <c r="K28" s="1463">
        <v>382286.22655999998</v>
      </c>
      <c r="L28" s="1463">
        <v>775006.55359999998</v>
      </c>
      <c r="M28" s="1463">
        <v>382611.69440000004</v>
      </c>
      <c r="N28" s="1463">
        <v>777541.11324160011</v>
      </c>
      <c r="O28" s="1463">
        <v>383831.4279296</v>
      </c>
      <c r="P28" s="1462">
        <v>775623</v>
      </c>
      <c r="Q28" s="1462">
        <v>385302</v>
      </c>
      <c r="R28" s="970"/>
      <c r="S28" s="811" t="s">
        <v>284</v>
      </c>
      <c r="T28" s="1006">
        <v>58.896066929839485</v>
      </c>
      <c r="U28" s="1006">
        <v>63.630594852682108</v>
      </c>
      <c r="V28" s="1006">
        <v>60.776131222640537</v>
      </c>
      <c r="W28" s="1006">
        <v>65.447816589267319</v>
      </c>
      <c r="X28" s="1006">
        <v>60.772992186867469</v>
      </c>
      <c r="Y28" s="1458">
        <v>65.379221642587055</v>
      </c>
      <c r="Z28" s="1456">
        <v>61.119384030643751</v>
      </c>
      <c r="AA28" s="1456">
        <v>65.26880213442962</v>
      </c>
      <c r="AB28" s="955"/>
      <c r="AC28" s="811" t="s">
        <v>284</v>
      </c>
      <c r="AD28" s="1006">
        <v>58.896066929839485</v>
      </c>
      <c r="AE28" s="1006">
        <v>60.776131222640537</v>
      </c>
      <c r="AF28" s="1456">
        <v>61.119384030643751</v>
      </c>
      <c r="AG28" s="1000"/>
      <c r="AH28" s="811" t="s">
        <v>19</v>
      </c>
      <c r="AI28" s="1006">
        <v>41.500869616792933</v>
      </c>
      <c r="AJ28" s="1006">
        <v>43.378386814306658</v>
      </c>
      <c r="AK28" s="982">
        <v>41.692820586941828</v>
      </c>
      <c r="AM28"/>
      <c r="AN28"/>
      <c r="AO28"/>
    </row>
    <row r="29" spans="1:43" ht="15">
      <c r="A29" s="811" t="s">
        <v>35</v>
      </c>
      <c r="B29" s="1005" t="s">
        <v>11</v>
      </c>
      <c r="C29" s="1005" t="s">
        <v>11</v>
      </c>
      <c r="D29" s="1005" t="s">
        <v>11</v>
      </c>
      <c r="E29" s="1005" t="s">
        <v>11</v>
      </c>
      <c r="F29" s="1005" t="s">
        <v>11</v>
      </c>
      <c r="G29" s="1005" t="s">
        <v>11</v>
      </c>
      <c r="H29" s="1005" t="s">
        <v>11</v>
      </c>
      <c r="I29" s="1005" t="s">
        <v>11</v>
      </c>
      <c r="J29" s="1005" t="s">
        <v>11</v>
      </c>
      <c r="K29" s="1005" t="s">
        <v>11</v>
      </c>
      <c r="L29" s="1005" t="s">
        <v>11</v>
      </c>
      <c r="M29" s="1005" t="s">
        <v>11</v>
      </c>
      <c r="N29" s="1005" t="s">
        <v>11</v>
      </c>
      <c r="O29" s="1005" t="s">
        <v>11</v>
      </c>
      <c r="P29" s="1005" t="s">
        <v>11</v>
      </c>
      <c r="Q29" s="1005" t="s">
        <v>11</v>
      </c>
      <c r="R29" s="970"/>
      <c r="S29" s="811" t="s">
        <v>35</v>
      </c>
      <c r="T29" s="857">
        <v>73.400000000000006</v>
      </c>
      <c r="U29" s="857">
        <v>76.97</v>
      </c>
      <c r="V29" s="857">
        <v>73.8</v>
      </c>
      <c r="W29" s="857">
        <v>76.87</v>
      </c>
      <c r="X29" s="857">
        <v>75.599999999999994</v>
      </c>
      <c r="Y29" s="1460">
        <v>78.178862627722197</v>
      </c>
      <c r="Z29" s="1460">
        <v>76.2</v>
      </c>
      <c r="AA29" s="1461">
        <v>78.369868788533495</v>
      </c>
      <c r="AB29" s="955"/>
      <c r="AC29" s="811" t="s">
        <v>35</v>
      </c>
      <c r="AD29" s="857">
        <v>73.400000000000006</v>
      </c>
      <c r="AE29" s="857">
        <v>73.8</v>
      </c>
      <c r="AF29" s="1004">
        <v>76.2</v>
      </c>
      <c r="AG29" s="1000"/>
      <c r="AH29" s="811"/>
      <c r="AI29" s="1003"/>
      <c r="AJ29" s="1003"/>
      <c r="AK29" s="1003"/>
      <c r="AM29"/>
      <c r="AN29"/>
      <c r="AO29"/>
    </row>
    <row r="30" spans="1:43" ht="15">
      <c r="A30" s="811" t="s">
        <v>22</v>
      </c>
      <c r="B30" s="1002" t="s">
        <v>10</v>
      </c>
      <c r="C30" s="1002" t="s">
        <v>10</v>
      </c>
      <c r="D30" s="1002" t="s">
        <v>10</v>
      </c>
      <c r="E30" s="1002" t="s">
        <v>10</v>
      </c>
      <c r="F30" s="1002" t="s">
        <v>10</v>
      </c>
      <c r="G30" s="1002" t="s">
        <v>10</v>
      </c>
      <c r="H30" s="1002" t="s">
        <v>10</v>
      </c>
      <c r="I30" s="1002" t="s">
        <v>10</v>
      </c>
      <c r="J30" s="1002" t="s">
        <v>10</v>
      </c>
      <c r="K30" s="1002" t="s">
        <v>10</v>
      </c>
      <c r="L30" s="1002" t="s">
        <v>10</v>
      </c>
      <c r="M30" s="1002" t="s">
        <v>10</v>
      </c>
      <c r="N30" s="1002" t="s">
        <v>10</v>
      </c>
      <c r="O30" s="1002" t="s">
        <v>10</v>
      </c>
      <c r="P30" s="1002" t="s">
        <v>10</v>
      </c>
      <c r="Q30" s="1002" t="s">
        <v>10</v>
      </c>
      <c r="R30" s="970"/>
      <c r="S30" s="811" t="s">
        <v>22</v>
      </c>
      <c r="T30" s="1001" t="s">
        <v>10</v>
      </c>
      <c r="U30" s="1001" t="s">
        <v>10</v>
      </c>
      <c r="V30" s="1001" t="s">
        <v>10</v>
      </c>
      <c r="W30" s="1001" t="s">
        <v>10</v>
      </c>
      <c r="X30" s="1001" t="s">
        <v>10</v>
      </c>
      <c r="Y30" s="1459" t="s">
        <v>10</v>
      </c>
      <c r="Z30" s="1459" t="s">
        <v>10</v>
      </c>
      <c r="AA30" s="1459" t="s">
        <v>10</v>
      </c>
      <c r="AB30" s="955"/>
      <c r="AC30" s="811" t="s">
        <v>22</v>
      </c>
      <c r="AD30" s="1001" t="s">
        <v>10</v>
      </c>
      <c r="AE30" s="1001" t="s">
        <v>10</v>
      </c>
      <c r="AF30" s="1001" t="s">
        <v>10</v>
      </c>
      <c r="AG30" s="1000"/>
      <c r="AH30" s="811" t="s">
        <v>23</v>
      </c>
      <c r="AI30" s="813">
        <v>70.62012724043143</v>
      </c>
      <c r="AJ30" s="813">
        <v>71.865318910383607</v>
      </c>
      <c r="AK30" s="813">
        <v>71.742888078383046</v>
      </c>
      <c r="AM30"/>
      <c r="AN30"/>
      <c r="AO30"/>
      <c r="AQ30" s="999"/>
    </row>
    <row r="31" spans="1:43" ht="15">
      <c r="A31" s="811"/>
      <c r="B31" s="998"/>
      <c r="C31" s="998"/>
      <c r="D31" s="998"/>
      <c r="E31" s="998"/>
      <c r="F31" s="998"/>
      <c r="G31" s="998"/>
      <c r="H31" s="998"/>
      <c r="I31" s="998"/>
      <c r="J31" s="998"/>
      <c r="K31" s="998"/>
      <c r="L31" s="998"/>
      <c r="M31" s="998"/>
      <c r="N31" s="998"/>
      <c r="O31" s="985"/>
      <c r="P31" s="985"/>
      <c r="Q31" s="985"/>
      <c r="S31" s="811"/>
      <c r="T31" s="987"/>
      <c r="U31" s="987"/>
      <c r="V31" s="987"/>
      <c r="W31" s="987"/>
      <c r="X31" s="987"/>
      <c r="Y31" s="987"/>
      <c r="Z31" s="982"/>
      <c r="AA31" s="988"/>
      <c r="AC31" s="811"/>
      <c r="AD31" s="987"/>
      <c r="AE31" s="987"/>
      <c r="AF31" s="982"/>
      <c r="AG31" s="967"/>
      <c r="AH31" s="811"/>
      <c r="AI31" s="987"/>
      <c r="AJ31" s="987"/>
      <c r="AK31" s="982"/>
      <c r="AM31"/>
      <c r="AN31"/>
      <c r="AO31"/>
    </row>
    <row r="32" spans="1:43" ht="15">
      <c r="A32" s="811" t="s">
        <v>23</v>
      </c>
      <c r="B32" s="998"/>
      <c r="C32" s="998"/>
      <c r="D32" s="998"/>
      <c r="E32" s="998"/>
      <c r="F32" s="998"/>
      <c r="G32" s="998"/>
      <c r="H32" s="998"/>
      <c r="I32" s="998"/>
      <c r="J32" s="998"/>
      <c r="K32" s="998"/>
      <c r="L32" s="998"/>
      <c r="M32" s="998"/>
      <c r="N32" s="998"/>
      <c r="O32" s="985"/>
      <c r="P32" s="985"/>
      <c r="Q32" s="985"/>
      <c r="S32" s="811" t="s">
        <v>23</v>
      </c>
      <c r="T32" s="813">
        <v>70.62012724043143</v>
      </c>
      <c r="U32" s="813">
        <v>71.865318910383607</v>
      </c>
      <c r="V32" s="813">
        <v>71.865318910383607</v>
      </c>
      <c r="W32" s="813">
        <v>73.075232577583236</v>
      </c>
      <c r="X32" s="813">
        <v>72.356374440291347</v>
      </c>
      <c r="Y32" s="813">
        <v>72.146020683800472</v>
      </c>
      <c r="Z32" s="813">
        <v>71.742888078383046</v>
      </c>
      <c r="AA32" s="813">
        <v>72.627889307557908</v>
      </c>
      <c r="AC32" s="811" t="s">
        <v>23</v>
      </c>
      <c r="AD32" s="813">
        <v>70.62012724043143</v>
      </c>
      <c r="AE32" s="813">
        <v>71.865318910383607</v>
      </c>
      <c r="AF32" s="813">
        <v>71.742888078383046</v>
      </c>
      <c r="AG32" s="967"/>
      <c r="AH32" s="967"/>
      <c r="AI32" s="967"/>
      <c r="AJ32" s="967"/>
      <c r="AK32" s="967"/>
      <c r="AM32"/>
      <c r="AN32"/>
      <c r="AO32"/>
    </row>
    <row r="33" spans="1:41" ht="15">
      <c r="B33" s="937"/>
      <c r="C33" s="941"/>
      <c r="D33" s="941"/>
      <c r="E33" s="941"/>
      <c r="F33" s="941"/>
      <c r="G33" s="941"/>
      <c r="H33" s="941"/>
      <c r="I33" s="941"/>
      <c r="J33" s="941"/>
      <c r="K33" s="941"/>
      <c r="L33" s="941"/>
      <c r="M33" s="941"/>
      <c r="N33" s="941"/>
      <c r="O33" s="941"/>
      <c r="P33" s="941"/>
      <c r="Q33" s="941"/>
      <c r="R33" s="941"/>
      <c r="S33" s="109" t="s">
        <v>123</v>
      </c>
      <c r="T33" s="990"/>
      <c r="U33" s="990"/>
      <c r="V33" s="990"/>
      <c r="W33" s="990"/>
      <c r="X33" s="990"/>
      <c r="Y33" s="990"/>
      <c r="Z33" s="960"/>
      <c r="AA33" s="960"/>
      <c r="AC33" s="109" t="s">
        <v>891</v>
      </c>
      <c r="AM33"/>
      <c r="AN33"/>
      <c r="AO33"/>
    </row>
    <row r="34" spans="1:41" ht="15">
      <c r="A34" s="1138" t="s">
        <v>244</v>
      </c>
      <c r="B34" s="1299"/>
      <c r="C34" s="1339"/>
      <c r="D34" s="1339"/>
      <c r="E34" s="1339"/>
      <c r="F34" s="1339"/>
      <c r="G34" s="1299"/>
      <c r="H34" s="1299"/>
      <c r="I34" s="1299"/>
      <c r="J34" s="1340"/>
      <c r="K34" s="1340"/>
      <c r="L34" s="1340"/>
      <c r="M34" s="1340"/>
      <c r="N34" s="1340"/>
      <c r="O34" s="997"/>
      <c r="P34" s="941"/>
      <c r="Q34" s="941"/>
      <c r="R34" s="941"/>
      <c r="S34" s="109" t="s">
        <v>218</v>
      </c>
      <c r="T34"/>
      <c r="U34" s="941"/>
      <c r="V34" s="970"/>
      <c r="W34" s="941"/>
      <c r="X34" s="941"/>
      <c r="Y34" s="941"/>
      <c r="AB34" s="52"/>
      <c r="AC34" s="735" t="s">
        <v>653</v>
      </c>
      <c r="AD34" s="996"/>
      <c r="AM34"/>
      <c r="AN34"/>
      <c r="AO34"/>
    </row>
    <row r="35" spans="1:41" ht="15">
      <c r="A35" s="1138"/>
      <c r="B35" s="1341"/>
      <c r="C35" s="1299"/>
      <c r="D35" s="1299"/>
      <c r="E35" s="1299"/>
      <c r="F35" s="1299"/>
      <c r="G35" s="1299"/>
      <c r="H35" s="1299"/>
      <c r="I35" s="1299"/>
      <c r="J35" s="1299"/>
      <c r="K35" s="1299"/>
      <c r="L35" s="1299"/>
      <c r="M35" s="1299"/>
      <c r="N35" s="1301"/>
      <c r="O35" s="941"/>
      <c r="P35" s="941"/>
      <c r="Q35" s="941"/>
      <c r="R35" s="941"/>
      <c r="T35"/>
      <c r="U35" s="941"/>
      <c r="V35" s="941"/>
      <c r="W35" s="941"/>
      <c r="X35" s="941"/>
      <c r="Y35" s="941"/>
      <c r="AM35"/>
      <c r="AN35"/>
      <c r="AO35"/>
    </row>
    <row r="36" spans="1:41" ht="15">
      <c r="A36" s="1138" t="s">
        <v>26</v>
      </c>
      <c r="B36" s="1342"/>
      <c r="C36" s="1343"/>
      <c r="D36" s="1299"/>
      <c r="E36" s="1299"/>
      <c r="F36" s="1299"/>
      <c r="G36" s="1299"/>
      <c r="H36" s="1299"/>
      <c r="I36" s="1299"/>
      <c r="J36" s="1299"/>
      <c r="K36" s="1299"/>
      <c r="L36" s="1299"/>
      <c r="M36" s="1299"/>
      <c r="N36" s="1301"/>
      <c r="O36" s="941"/>
      <c r="P36" s="941"/>
      <c r="Q36" s="941"/>
      <c r="R36" s="941"/>
      <c r="S36" s="109"/>
      <c r="T36"/>
      <c r="U36" s="941"/>
      <c r="V36" s="941"/>
      <c r="W36" s="941"/>
      <c r="X36" s="941"/>
      <c r="Y36" s="941"/>
      <c r="AM36"/>
      <c r="AN36"/>
      <c r="AO36"/>
    </row>
    <row r="37" spans="1:41" ht="15">
      <c r="A37" s="2212" t="s">
        <v>28</v>
      </c>
      <c r="B37" s="1343" t="s">
        <v>890</v>
      </c>
      <c r="C37" s="1342"/>
      <c r="D37" s="1299"/>
      <c r="E37" s="1299"/>
      <c r="F37" s="1299"/>
      <c r="G37" s="1299"/>
      <c r="H37" s="1299"/>
      <c r="I37" s="1299"/>
      <c r="J37" s="1299"/>
      <c r="K37" s="1299"/>
      <c r="L37" s="1299"/>
      <c r="M37" s="1299"/>
      <c r="N37" s="1301"/>
      <c r="O37" s="941"/>
      <c r="P37" s="941"/>
      <c r="Q37" s="941"/>
      <c r="R37" s="941"/>
      <c r="S37" s="941"/>
      <c r="T37" s="941"/>
      <c r="U37" s="941"/>
      <c r="V37" s="941"/>
      <c r="W37" s="941"/>
      <c r="X37" s="941"/>
      <c r="Y37" s="941"/>
      <c r="AM37"/>
      <c r="AN37"/>
      <c r="AO37"/>
    </row>
    <row r="38" spans="1:41" ht="15">
      <c r="A38" s="2212"/>
      <c r="B38" s="1302" t="s">
        <v>680</v>
      </c>
      <c r="C38" s="1242"/>
      <c r="D38" s="1242"/>
      <c r="E38" s="1242"/>
      <c r="F38" s="1242"/>
      <c r="G38" s="1242"/>
      <c r="H38" s="1242"/>
      <c r="I38" s="1242"/>
      <c r="J38" s="1242"/>
      <c r="K38" s="1242"/>
      <c r="L38" s="1344"/>
      <c r="M38" s="1344"/>
      <c r="N38" s="1300"/>
      <c r="O38" s="941"/>
      <c r="P38" s="941"/>
      <c r="Q38" s="941"/>
      <c r="R38" s="941"/>
      <c r="S38" s="941"/>
      <c r="T38" s="941"/>
      <c r="U38" s="941"/>
      <c r="V38" s="941"/>
      <c r="W38" s="941"/>
      <c r="X38" s="941"/>
      <c r="Y38" s="941"/>
      <c r="AM38"/>
      <c r="AN38"/>
      <c r="AO38"/>
    </row>
    <row r="39" spans="1:41" ht="25.35" customHeight="1">
      <c r="A39" s="1302" t="s">
        <v>980</v>
      </c>
      <c r="B39" s="1302" t="s">
        <v>981</v>
      </c>
      <c r="C39" s="1302"/>
      <c r="D39" s="1300"/>
      <c r="E39" s="1300"/>
      <c r="F39" s="1300"/>
      <c r="G39" s="1242"/>
      <c r="H39" s="1242"/>
      <c r="I39" s="1242"/>
      <c r="J39" s="1242"/>
      <c r="K39" s="1242"/>
      <c r="L39" s="1344"/>
      <c r="M39" s="1344"/>
      <c r="N39" s="1300"/>
      <c r="O39" s="941"/>
      <c r="P39" s="941"/>
      <c r="Q39" s="941"/>
      <c r="R39" s="941"/>
      <c r="S39" s="941"/>
      <c r="T39" s="941"/>
      <c r="U39" s="941"/>
      <c r="V39" s="941"/>
      <c r="W39" s="941"/>
      <c r="X39" s="941"/>
      <c r="Y39" s="941"/>
      <c r="AM39"/>
      <c r="AN39"/>
      <c r="AO39"/>
    </row>
    <row r="40" spans="1:41" ht="41.45" customHeight="1">
      <c r="A40" s="1144" t="s">
        <v>13</v>
      </c>
      <c r="B40" s="2166" t="s">
        <v>687</v>
      </c>
      <c r="C40" s="2166"/>
      <c r="D40" s="2166"/>
      <c r="E40" s="2166"/>
      <c r="F40" s="2166"/>
      <c r="G40" s="2166"/>
      <c r="H40" s="1337"/>
      <c r="I40" s="1337"/>
      <c r="J40" s="1337"/>
      <c r="K40" s="1337"/>
      <c r="L40" s="1337"/>
      <c r="M40" s="1337"/>
      <c r="N40" s="1337"/>
      <c r="O40" s="941"/>
      <c r="P40" s="941"/>
      <c r="Q40" s="941"/>
      <c r="R40" s="941"/>
      <c r="S40" s="941"/>
      <c r="T40" s="941"/>
      <c r="U40" s="941"/>
      <c r="V40" s="941"/>
      <c r="W40" s="941"/>
      <c r="X40" s="941"/>
      <c r="Y40" s="941"/>
      <c r="AM40"/>
      <c r="AN40"/>
      <c r="AO40"/>
    </row>
    <row r="41" spans="1:41" ht="33.75" customHeight="1">
      <c r="A41" s="1144" t="s">
        <v>30</v>
      </c>
      <c r="B41" s="1144" t="s">
        <v>168</v>
      </c>
      <c r="C41" s="1144"/>
      <c r="D41" s="1144"/>
      <c r="E41" s="1144"/>
      <c r="F41" s="1144"/>
      <c r="G41" s="1299"/>
      <c r="H41" s="1299"/>
      <c r="I41" s="1299"/>
      <c r="J41" s="1299"/>
      <c r="K41" s="1345"/>
      <c r="L41" s="1299"/>
      <c r="M41" s="1299"/>
      <c r="N41" s="1301"/>
      <c r="O41" s="941"/>
      <c r="P41" s="941"/>
      <c r="Q41" s="941"/>
      <c r="R41" s="941"/>
      <c r="S41" s="941"/>
      <c r="T41" s="941"/>
      <c r="U41" s="941"/>
      <c r="V41" s="941"/>
      <c r="W41" s="941"/>
      <c r="X41" s="941"/>
      <c r="Y41" s="941"/>
      <c r="AM41"/>
      <c r="AN41"/>
      <c r="AO41"/>
    </row>
    <row r="42" spans="1:41" ht="15">
      <c r="A42" s="1144" t="s">
        <v>17</v>
      </c>
      <c r="B42" s="1303" t="s">
        <v>492</v>
      </c>
      <c r="C42" s="1299"/>
      <c r="D42" s="1299"/>
      <c r="E42" s="1299"/>
      <c r="F42" s="1299"/>
      <c r="G42" s="1299"/>
      <c r="H42" s="1299"/>
      <c r="I42" s="1299"/>
      <c r="J42" s="1299"/>
      <c r="K42" s="1299"/>
      <c r="L42" s="1299"/>
      <c r="M42" s="1299"/>
      <c r="N42" s="1301"/>
      <c r="O42" s="941"/>
      <c r="P42" s="941"/>
      <c r="Q42" s="941"/>
      <c r="R42" s="941"/>
      <c r="S42" s="941"/>
      <c r="T42" s="941"/>
      <c r="U42" s="941"/>
      <c r="V42" s="941"/>
      <c r="W42" s="941"/>
      <c r="X42" s="941"/>
      <c r="Y42" s="941"/>
      <c r="AM42"/>
      <c r="AN42"/>
      <c r="AO42"/>
    </row>
    <row r="43" spans="1:41" ht="15">
      <c r="A43" s="1144" t="s">
        <v>31</v>
      </c>
      <c r="B43" s="1338" t="s">
        <v>688</v>
      </c>
      <c r="C43" s="1299"/>
      <c r="D43" s="1299"/>
      <c r="E43" s="1299"/>
      <c r="F43" s="1299"/>
      <c r="G43" s="1299"/>
      <c r="H43" s="1299"/>
      <c r="I43" s="1299"/>
      <c r="J43" s="1299"/>
      <c r="K43" s="1299"/>
      <c r="L43" s="1299"/>
      <c r="M43" s="1299"/>
      <c r="N43" s="1301"/>
      <c r="O43" s="941"/>
      <c r="P43" s="941"/>
      <c r="Q43" s="941"/>
      <c r="R43" s="941"/>
      <c r="S43" s="941"/>
      <c r="T43" s="941"/>
      <c r="U43" s="941"/>
      <c r="V43" s="941"/>
      <c r="W43" s="941"/>
      <c r="X43" s="941"/>
      <c r="Y43" s="941"/>
      <c r="AM43"/>
      <c r="AN43"/>
      <c r="AO43"/>
    </row>
    <row r="44" spans="1:41" ht="15">
      <c r="A44" s="2212" t="s">
        <v>32</v>
      </c>
      <c r="B44" s="1299" t="s">
        <v>158</v>
      </c>
      <c r="C44" s="1299"/>
      <c r="D44" s="1299"/>
      <c r="E44" s="1299"/>
      <c r="F44" s="1299"/>
      <c r="G44" s="1299"/>
      <c r="H44" s="1299"/>
      <c r="I44" s="1299"/>
      <c r="J44" s="1299"/>
      <c r="K44" s="1299"/>
      <c r="L44" s="1299"/>
      <c r="M44" s="1299"/>
      <c r="N44" s="1299"/>
      <c r="O44" s="941"/>
      <c r="P44" s="941"/>
      <c r="Q44" s="941"/>
      <c r="R44" s="941"/>
      <c r="S44" s="941"/>
      <c r="T44" s="941"/>
      <c r="U44" s="941"/>
      <c r="V44" s="941"/>
      <c r="W44" s="941"/>
      <c r="X44" s="941"/>
      <c r="Y44" s="941"/>
      <c r="AM44"/>
      <c r="AN44"/>
      <c r="AO44"/>
    </row>
    <row r="45" spans="1:41" ht="15">
      <c r="A45" s="2212"/>
      <c r="B45" s="1299" t="s">
        <v>932</v>
      </c>
      <c r="C45" s="1299"/>
      <c r="D45" s="1299"/>
      <c r="E45" s="1299"/>
      <c r="F45" s="1299"/>
      <c r="G45" s="1299"/>
      <c r="H45" s="1299"/>
      <c r="I45" s="1299"/>
      <c r="J45" s="1299"/>
      <c r="K45" s="1299"/>
      <c r="L45" s="1299"/>
      <c r="M45" s="1299"/>
      <c r="N45" s="1299"/>
      <c r="O45" s="941"/>
      <c r="P45" s="941"/>
      <c r="Q45" s="941"/>
      <c r="R45" s="941"/>
      <c r="S45" s="941"/>
      <c r="T45" s="941"/>
      <c r="U45" s="941"/>
      <c r="V45" s="941"/>
      <c r="W45" s="941"/>
      <c r="X45" s="941"/>
      <c r="Y45" s="941"/>
      <c r="AM45"/>
      <c r="AN45"/>
      <c r="AO45"/>
    </row>
    <row r="46" spans="1:41" ht="15">
      <c r="A46" s="2212"/>
      <c r="B46" s="1299" t="s">
        <v>159</v>
      </c>
      <c r="C46" s="1299"/>
      <c r="D46" s="1299"/>
      <c r="E46" s="1299"/>
      <c r="F46" s="1299"/>
      <c r="G46" s="1299"/>
      <c r="H46" s="1299"/>
      <c r="I46" s="1299"/>
      <c r="J46" s="1299"/>
      <c r="K46" s="1299"/>
      <c r="L46" s="1299"/>
      <c r="M46" s="1299"/>
      <c r="N46" s="1299"/>
      <c r="O46" s="941"/>
      <c r="P46" s="941"/>
      <c r="Q46" s="941"/>
      <c r="R46" s="941"/>
      <c r="S46" s="941"/>
      <c r="T46" s="941"/>
      <c r="U46" s="941"/>
      <c r="V46" s="941"/>
      <c r="W46" s="941"/>
      <c r="X46" s="941"/>
      <c r="Y46" s="941"/>
      <c r="AM46"/>
      <c r="AN46"/>
      <c r="AO46"/>
    </row>
    <row r="47" spans="1:41">
      <c r="A47" s="1144" t="s">
        <v>21</v>
      </c>
      <c r="B47" s="1299" t="s">
        <v>143</v>
      </c>
      <c r="C47" s="1299"/>
      <c r="D47" s="1299"/>
      <c r="E47" s="1299"/>
      <c r="F47" s="1299"/>
      <c r="G47" s="1339"/>
      <c r="H47" s="1339"/>
      <c r="I47" s="1339"/>
      <c r="J47" s="1339"/>
      <c r="K47" s="1339"/>
      <c r="L47" s="1299"/>
      <c r="M47" s="1299"/>
      <c r="N47" s="1301"/>
      <c r="O47" s="941"/>
      <c r="P47" s="941"/>
      <c r="Q47" s="941"/>
      <c r="R47" s="941"/>
      <c r="S47" s="941"/>
      <c r="T47" s="941"/>
      <c r="U47" s="941"/>
      <c r="V47" s="941"/>
      <c r="W47" s="941"/>
      <c r="X47" s="941"/>
      <c r="Y47" s="941"/>
    </row>
    <row r="48" spans="1:41">
      <c r="A48" s="2212" t="s">
        <v>78</v>
      </c>
      <c r="B48" s="1299" t="s">
        <v>145</v>
      </c>
      <c r="C48" s="1299"/>
      <c r="D48" s="1299"/>
      <c r="E48" s="1299"/>
      <c r="F48" s="1299"/>
      <c r="G48" s="1299"/>
      <c r="H48" s="1299"/>
      <c r="I48" s="1299"/>
      <c r="J48" s="1299"/>
      <c r="K48" s="1299"/>
      <c r="L48" s="1299"/>
      <c r="M48" s="1299"/>
      <c r="N48" s="1299"/>
      <c r="O48" s="941"/>
      <c r="P48" s="941"/>
      <c r="Q48" s="941"/>
      <c r="R48" s="941"/>
      <c r="S48" s="941"/>
      <c r="T48" s="941"/>
      <c r="U48" s="941"/>
      <c r="V48" s="941"/>
      <c r="W48" s="941"/>
      <c r="X48" s="941"/>
      <c r="Y48" s="941"/>
    </row>
    <row r="49" spans="1:30">
      <c r="A49" s="2212"/>
      <c r="B49" s="1299" t="s">
        <v>147</v>
      </c>
      <c r="C49" s="1299"/>
      <c r="D49" s="1299"/>
      <c r="E49" s="1299"/>
      <c r="F49" s="1299"/>
      <c r="G49" s="1299"/>
      <c r="H49" s="1299"/>
      <c r="I49" s="1299"/>
      <c r="J49" s="1299"/>
      <c r="K49" s="1299"/>
      <c r="L49" s="1299"/>
      <c r="M49" s="1299"/>
      <c r="N49" s="1299"/>
      <c r="O49" s="937"/>
      <c r="P49" s="941"/>
      <c r="Q49" s="941"/>
      <c r="R49" s="941"/>
      <c r="S49" s="941"/>
      <c r="T49" s="941"/>
      <c r="U49" s="941"/>
      <c r="V49" s="941"/>
      <c r="W49" s="941"/>
      <c r="X49" s="941"/>
      <c r="Y49" s="941"/>
    </row>
    <row r="50" spans="1:30">
      <c r="A50" s="1144" t="s">
        <v>79</v>
      </c>
      <c r="B50" s="1299" t="s">
        <v>682</v>
      </c>
      <c r="C50" s="1299"/>
      <c r="D50" s="1299"/>
      <c r="E50" s="1299"/>
      <c r="F50" s="1299"/>
      <c r="G50" s="1299"/>
      <c r="H50" s="1299"/>
      <c r="I50" s="1299"/>
      <c r="J50" s="1299"/>
      <c r="K50" s="1301"/>
      <c r="L50" s="1301"/>
      <c r="M50" s="1301"/>
      <c r="N50" s="1301"/>
      <c r="O50" s="937"/>
      <c r="P50" s="941"/>
      <c r="Q50" s="941"/>
      <c r="R50" s="941"/>
      <c r="S50" s="941"/>
      <c r="T50" s="941"/>
      <c r="U50" s="941"/>
      <c r="V50" s="941"/>
      <c r="W50" s="941"/>
      <c r="X50" s="941"/>
      <c r="Y50" s="941"/>
    </row>
    <row r="51" spans="1:30">
      <c r="A51" s="1144" t="s">
        <v>34</v>
      </c>
      <c r="B51" s="1307" t="s">
        <v>689</v>
      </c>
      <c r="C51" s="1339"/>
      <c r="D51" s="1299"/>
      <c r="E51" s="1299"/>
      <c r="F51" s="1299"/>
      <c r="G51" s="1301"/>
      <c r="H51" s="1301"/>
      <c r="I51" s="1301"/>
      <c r="J51" s="1301"/>
      <c r="K51" s="1301"/>
      <c r="L51" s="1301"/>
      <c r="M51" s="1301"/>
      <c r="N51" s="1301"/>
      <c r="O51" s="937"/>
      <c r="P51" s="941"/>
      <c r="Q51" s="941"/>
      <c r="R51" s="941"/>
      <c r="S51" s="941"/>
      <c r="T51" s="941"/>
      <c r="W51" s="937"/>
      <c r="X51" s="937"/>
      <c r="Y51" s="937"/>
      <c r="Z51" s="994"/>
      <c r="AA51" s="994"/>
      <c r="AB51" s="994"/>
      <c r="AC51" s="994"/>
      <c r="AD51" s="994"/>
    </row>
    <row r="52" spans="1:30">
      <c r="A52" s="1144" t="s">
        <v>284</v>
      </c>
      <c r="B52" s="1299" t="s">
        <v>677</v>
      </c>
      <c r="C52" s="1299" t="s">
        <v>678</v>
      </c>
      <c r="D52" s="1299"/>
      <c r="E52" s="1299"/>
      <c r="F52" s="1299"/>
      <c r="G52" s="1301"/>
      <c r="H52" s="1301"/>
      <c r="I52" s="1301"/>
      <c r="J52" s="1301"/>
      <c r="K52" s="1301"/>
      <c r="L52" s="1301"/>
      <c r="M52" s="1301"/>
      <c r="N52" s="1301"/>
      <c r="P52" s="941"/>
      <c r="Q52" s="941"/>
      <c r="R52" s="941"/>
      <c r="S52" s="941"/>
      <c r="T52" s="941"/>
      <c r="W52" s="937"/>
      <c r="X52" s="937"/>
      <c r="Y52" s="937"/>
      <c r="Z52" s="994"/>
      <c r="AA52" s="994"/>
      <c r="AB52" s="994"/>
      <c r="AC52" s="994"/>
      <c r="AD52" s="994"/>
    </row>
    <row r="53" spans="1:30">
      <c r="A53" s="1144" t="s">
        <v>35</v>
      </c>
      <c r="B53" s="1306" t="s">
        <v>174</v>
      </c>
      <c r="C53" s="1306"/>
      <c r="D53" s="1309"/>
      <c r="E53" s="1309"/>
      <c r="F53" s="1309"/>
      <c r="G53" s="1309"/>
      <c r="H53" s="1309"/>
      <c r="I53" s="1309"/>
      <c r="J53" s="1309"/>
      <c r="K53" s="1309"/>
      <c r="L53" s="1309"/>
      <c r="M53" s="1309"/>
      <c r="N53" s="1309"/>
      <c r="O53" s="941"/>
      <c r="P53" s="941"/>
      <c r="Q53" s="941"/>
      <c r="R53" s="941"/>
      <c r="S53" s="941"/>
      <c r="T53" s="941"/>
      <c r="U53" s="937"/>
      <c r="V53" s="937"/>
      <c r="W53" s="937"/>
      <c r="X53" s="937"/>
      <c r="Y53" s="937"/>
      <c r="Z53" s="994"/>
      <c r="AA53" s="994"/>
      <c r="AB53" s="994"/>
      <c r="AC53" s="994"/>
      <c r="AD53" s="994"/>
    </row>
    <row r="54" spans="1:30" ht="14.25" customHeight="1">
      <c r="A54" s="1300"/>
      <c r="B54" s="1300"/>
      <c r="C54" s="1300"/>
      <c r="D54" s="1300"/>
      <c r="E54" s="1300"/>
      <c r="F54" s="1300"/>
      <c r="G54" s="1300"/>
      <c r="H54" s="1300"/>
      <c r="I54" s="1300"/>
      <c r="J54" s="1300"/>
      <c r="K54" s="1300"/>
      <c r="L54" s="1300"/>
      <c r="M54" s="1300"/>
      <c r="N54" s="1300"/>
      <c r="O54" s="941"/>
      <c r="P54" s="941"/>
      <c r="Q54" s="941"/>
      <c r="R54" s="941"/>
      <c r="S54" s="941"/>
      <c r="U54" s="937"/>
      <c r="V54" s="937"/>
      <c r="X54" s="994"/>
      <c r="Y54" s="994"/>
      <c r="Z54" s="994"/>
      <c r="AA54" s="994"/>
      <c r="AB54" s="994"/>
      <c r="AC54" s="994"/>
      <c r="AD54" s="994"/>
    </row>
    <row r="55" spans="1:30" ht="15" customHeight="1">
      <c r="O55" s="941"/>
      <c r="P55" s="941"/>
      <c r="Q55" s="941"/>
      <c r="R55" s="941"/>
      <c r="S55" s="941"/>
      <c r="U55" s="937"/>
      <c r="V55" s="937"/>
      <c r="X55" s="994"/>
      <c r="Y55" s="994"/>
      <c r="Z55" s="994"/>
      <c r="AA55" s="994"/>
      <c r="AB55" s="994"/>
      <c r="AC55" s="994"/>
      <c r="AD55" s="994"/>
    </row>
    <row r="56" spans="1:30" ht="17.25" customHeight="1">
      <c r="O56" s="941"/>
      <c r="P56" s="941"/>
      <c r="Q56" s="941"/>
      <c r="R56" s="941"/>
      <c r="U56" s="994"/>
      <c r="V56" s="994"/>
      <c r="W56" s="994"/>
      <c r="X56" s="994"/>
      <c r="Y56" s="994"/>
      <c r="Z56" s="994"/>
      <c r="AA56" s="994"/>
      <c r="AB56" s="994"/>
      <c r="AC56" s="994"/>
      <c r="AD56" s="994"/>
    </row>
    <row r="57" spans="1:30" ht="14.25" customHeight="1">
      <c r="O57" s="941"/>
      <c r="P57" s="941"/>
      <c r="Q57" s="941"/>
      <c r="R57" s="941"/>
      <c r="U57" s="994"/>
      <c r="V57" s="994"/>
      <c r="W57" s="10"/>
      <c r="X57" s="994"/>
      <c r="Y57" s="994"/>
      <c r="Z57" s="994"/>
      <c r="AA57" s="994"/>
      <c r="AB57" s="994"/>
      <c r="AC57" s="994"/>
      <c r="AD57" s="994"/>
    </row>
    <row r="58" spans="1:30">
      <c r="O58" s="941"/>
      <c r="P58" s="941"/>
      <c r="Q58" s="941"/>
      <c r="R58" s="941"/>
      <c r="U58" s="994"/>
      <c r="V58" s="994"/>
      <c r="W58" s="994"/>
      <c r="X58" s="994"/>
      <c r="Y58" s="994"/>
      <c r="Z58" s="994"/>
      <c r="AA58" s="994"/>
      <c r="AB58" s="994"/>
      <c r="AC58" s="994"/>
      <c r="AD58" s="994"/>
    </row>
    <row r="59" spans="1:30">
      <c r="O59" s="941"/>
      <c r="P59" s="941"/>
      <c r="Q59" s="941"/>
      <c r="R59" s="941"/>
      <c r="U59" s="994"/>
      <c r="V59" s="937"/>
      <c r="W59" s="994"/>
      <c r="X59" s="994"/>
      <c r="Y59" s="994"/>
      <c r="Z59" s="994"/>
      <c r="AA59" s="994"/>
      <c r="AB59" s="994"/>
      <c r="AC59" s="994"/>
      <c r="AD59" s="994"/>
    </row>
    <row r="60" spans="1:30" ht="15" customHeight="1">
      <c r="O60" s="941"/>
      <c r="P60" s="941"/>
      <c r="Q60" s="941"/>
      <c r="R60" s="941"/>
      <c r="U60" s="995"/>
      <c r="V60" s="994"/>
    </row>
    <row r="61" spans="1:30">
      <c r="O61" s="941"/>
      <c r="P61" s="941"/>
      <c r="Q61" s="941"/>
      <c r="R61" s="941"/>
    </row>
    <row r="62" spans="1:30">
      <c r="O62" s="941"/>
      <c r="P62" s="941"/>
      <c r="Q62" s="941"/>
      <c r="R62" s="941"/>
    </row>
    <row r="63" spans="1:30" ht="15" customHeight="1">
      <c r="O63" s="941"/>
      <c r="P63" s="941"/>
      <c r="Q63" s="941"/>
      <c r="R63" s="941"/>
    </row>
    <row r="64" spans="1:30" ht="15" customHeight="1">
      <c r="O64" s="941"/>
      <c r="P64" s="941"/>
      <c r="Q64" s="941"/>
      <c r="R64" s="941"/>
    </row>
    <row r="65" spans="15:18">
      <c r="O65" s="941"/>
      <c r="P65" s="941"/>
      <c r="Q65" s="941"/>
      <c r="R65" s="941"/>
    </row>
    <row r="66" spans="15:18">
      <c r="O66" s="941"/>
      <c r="P66" s="941"/>
      <c r="Q66" s="941"/>
      <c r="R66" s="941"/>
    </row>
    <row r="67" spans="15:18">
      <c r="O67" s="941"/>
      <c r="P67" s="941"/>
      <c r="Q67" s="941"/>
    </row>
  </sheetData>
  <mergeCells count="24">
    <mergeCell ref="S4:AK4"/>
    <mergeCell ref="A44:A46"/>
    <mergeCell ref="A48:A49"/>
    <mergeCell ref="AH6:AK6"/>
    <mergeCell ref="Z7:AA7"/>
    <mergeCell ref="S6:AA6"/>
    <mergeCell ref="T7:U7"/>
    <mergeCell ref="V7:W7"/>
    <mergeCell ref="X7:Y7"/>
    <mergeCell ref="J7:K7"/>
    <mergeCell ref="L7:M7"/>
    <mergeCell ref="N7:O7"/>
    <mergeCell ref="AC6:AF6"/>
    <mergeCell ref="A37:A38"/>
    <mergeCell ref="B40:G40"/>
    <mergeCell ref="A1:L1"/>
    <mergeCell ref="H7:I7"/>
    <mergeCell ref="P7:Q7"/>
    <mergeCell ref="B6:I6"/>
    <mergeCell ref="J6:Q6"/>
    <mergeCell ref="B7:C7"/>
    <mergeCell ref="D7:E7"/>
    <mergeCell ref="F7:G7"/>
    <mergeCell ref="A4:Q4"/>
  </mergeCells>
  <pageMargins left="0.17" right="0.18" top="0.41" bottom="0.44"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AG44"/>
  <sheetViews>
    <sheetView zoomScale="80" zoomScaleNormal="80" workbookViewId="0"/>
  </sheetViews>
  <sheetFormatPr baseColWidth="10" defaultColWidth="7.77734375" defaultRowHeight="14.25"/>
  <cols>
    <col min="1" max="1" width="15" style="273" customWidth="1"/>
    <col min="2" max="5" width="4.77734375" style="273" customWidth="1"/>
    <col min="6" max="6" width="2.21875" style="273" customWidth="1"/>
    <col min="7" max="7" width="5.5546875" style="273" customWidth="1"/>
    <col min="8" max="11" width="4.77734375" style="273" customWidth="1"/>
    <col min="12" max="12" width="2.44140625" style="273" customWidth="1"/>
    <col min="13" max="13" width="5.5546875" style="273" customWidth="1"/>
    <col min="14" max="14" width="2.5546875" style="273" customWidth="1"/>
    <col min="15" max="15" width="9.33203125" style="273" bestFit="1" customWidth="1"/>
    <col min="16" max="17" width="3.77734375" style="273" bestFit="1" customWidth="1"/>
    <col min="18" max="18" width="4.5546875" style="273" customWidth="1"/>
    <col min="19" max="265" width="7.77734375" style="273"/>
    <col min="266" max="266" width="45" style="273" customWidth="1"/>
    <col min="267" max="272" width="9.44140625" style="273" customWidth="1"/>
    <col min="273" max="273" width="4.109375" style="273" customWidth="1"/>
    <col min="274" max="521" width="7.77734375" style="273"/>
    <col min="522" max="522" width="45" style="273" customWidth="1"/>
    <col min="523" max="528" width="9.44140625" style="273" customWidth="1"/>
    <col min="529" max="529" width="4.109375" style="273" customWidth="1"/>
    <col min="530" max="777" width="7.77734375" style="273"/>
    <col min="778" max="778" width="45" style="273" customWidth="1"/>
    <col min="779" max="784" width="9.44140625" style="273" customWidth="1"/>
    <col min="785" max="785" width="4.109375" style="273" customWidth="1"/>
    <col min="786" max="1033" width="7.77734375" style="273"/>
    <col min="1034" max="1034" width="45" style="273" customWidth="1"/>
    <col min="1035" max="1040" width="9.44140625" style="273" customWidth="1"/>
    <col min="1041" max="1041" width="4.109375" style="273" customWidth="1"/>
    <col min="1042" max="1289" width="7.77734375" style="273"/>
    <col min="1290" max="1290" width="45" style="273" customWidth="1"/>
    <col min="1291" max="1296" width="9.44140625" style="273" customWidth="1"/>
    <col min="1297" max="1297" width="4.109375" style="273" customWidth="1"/>
    <col min="1298" max="1545" width="7.77734375" style="273"/>
    <col min="1546" max="1546" width="45" style="273" customWidth="1"/>
    <col min="1547" max="1552" width="9.44140625" style="273" customWidth="1"/>
    <col min="1553" max="1553" width="4.109375" style="273" customWidth="1"/>
    <col min="1554" max="1801" width="7.77734375" style="273"/>
    <col min="1802" max="1802" width="45" style="273" customWidth="1"/>
    <col min="1803" max="1808" width="9.44140625" style="273" customWidth="1"/>
    <col min="1809" max="1809" width="4.109375" style="273" customWidth="1"/>
    <col min="1810" max="2057" width="7.77734375" style="273"/>
    <col min="2058" max="2058" width="45" style="273" customWidth="1"/>
    <col min="2059" max="2064" width="9.44140625" style="273" customWidth="1"/>
    <col min="2065" max="2065" width="4.109375" style="273" customWidth="1"/>
    <col min="2066" max="2313" width="7.77734375" style="273"/>
    <col min="2314" max="2314" width="45" style="273" customWidth="1"/>
    <col min="2315" max="2320" width="9.44140625" style="273" customWidth="1"/>
    <col min="2321" max="2321" width="4.109375" style="273" customWidth="1"/>
    <col min="2322" max="2569" width="7.77734375" style="273"/>
    <col min="2570" max="2570" width="45" style="273" customWidth="1"/>
    <col min="2571" max="2576" width="9.44140625" style="273" customWidth="1"/>
    <col min="2577" max="2577" width="4.109375" style="273" customWidth="1"/>
    <col min="2578" max="2825" width="7.77734375" style="273"/>
    <col min="2826" max="2826" width="45" style="273" customWidth="1"/>
    <col min="2827" max="2832" width="9.44140625" style="273" customWidth="1"/>
    <col min="2833" max="2833" width="4.109375" style="273" customWidth="1"/>
    <col min="2834" max="3081" width="7.77734375" style="273"/>
    <col min="3082" max="3082" width="45" style="273" customWidth="1"/>
    <col min="3083" max="3088" width="9.44140625" style="273" customWidth="1"/>
    <col min="3089" max="3089" width="4.109375" style="273" customWidth="1"/>
    <col min="3090" max="3337" width="7.77734375" style="273"/>
    <col min="3338" max="3338" width="45" style="273" customWidth="1"/>
    <col min="3339" max="3344" width="9.44140625" style="273" customWidth="1"/>
    <col min="3345" max="3345" width="4.109375" style="273" customWidth="1"/>
    <col min="3346" max="3593" width="7.77734375" style="273"/>
    <col min="3594" max="3594" width="45" style="273" customWidth="1"/>
    <col min="3595" max="3600" width="9.44140625" style="273" customWidth="1"/>
    <col min="3601" max="3601" width="4.109375" style="273" customWidth="1"/>
    <col min="3602" max="3849" width="7.77734375" style="273"/>
    <col min="3850" max="3850" width="45" style="273" customWidth="1"/>
    <col min="3851" max="3856" width="9.44140625" style="273" customWidth="1"/>
    <col min="3857" max="3857" width="4.109375" style="273" customWidth="1"/>
    <col min="3858" max="4105" width="7.77734375" style="273"/>
    <col min="4106" max="4106" width="45" style="273" customWidth="1"/>
    <col min="4107" max="4112" width="9.44140625" style="273" customWidth="1"/>
    <col min="4113" max="4113" width="4.109375" style="273" customWidth="1"/>
    <col min="4114" max="4361" width="7.77734375" style="273"/>
    <col min="4362" max="4362" width="45" style="273" customWidth="1"/>
    <col min="4363" max="4368" width="9.44140625" style="273" customWidth="1"/>
    <col min="4369" max="4369" width="4.109375" style="273" customWidth="1"/>
    <col min="4370" max="4617" width="7.77734375" style="273"/>
    <col min="4618" max="4618" width="45" style="273" customWidth="1"/>
    <col min="4619" max="4624" width="9.44140625" style="273" customWidth="1"/>
    <col min="4625" max="4625" width="4.109375" style="273" customWidth="1"/>
    <col min="4626" max="4873" width="7.77734375" style="273"/>
    <col min="4874" max="4874" width="45" style="273" customWidth="1"/>
    <col min="4875" max="4880" width="9.44140625" style="273" customWidth="1"/>
    <col min="4881" max="4881" width="4.109375" style="273" customWidth="1"/>
    <col min="4882" max="5129" width="7.77734375" style="273"/>
    <col min="5130" max="5130" width="45" style="273" customWidth="1"/>
    <col min="5131" max="5136" width="9.44140625" style="273" customWidth="1"/>
    <col min="5137" max="5137" width="4.109375" style="273" customWidth="1"/>
    <col min="5138" max="5385" width="7.77734375" style="273"/>
    <col min="5386" max="5386" width="45" style="273" customWidth="1"/>
    <col min="5387" max="5392" width="9.44140625" style="273" customWidth="1"/>
    <col min="5393" max="5393" width="4.109375" style="273" customWidth="1"/>
    <col min="5394" max="5641" width="7.77734375" style="273"/>
    <col min="5642" max="5642" width="45" style="273" customWidth="1"/>
    <col min="5643" max="5648" width="9.44140625" style="273" customWidth="1"/>
    <col min="5649" max="5649" width="4.109375" style="273" customWidth="1"/>
    <col min="5650" max="5897" width="7.77734375" style="273"/>
    <col min="5898" max="5898" width="45" style="273" customWidth="1"/>
    <col min="5899" max="5904" width="9.44140625" style="273" customWidth="1"/>
    <col min="5905" max="5905" width="4.109375" style="273" customWidth="1"/>
    <col min="5906" max="6153" width="7.77734375" style="273"/>
    <col min="6154" max="6154" width="45" style="273" customWidth="1"/>
    <col min="6155" max="6160" width="9.44140625" style="273" customWidth="1"/>
    <col min="6161" max="6161" width="4.109375" style="273" customWidth="1"/>
    <col min="6162" max="6409" width="7.77734375" style="273"/>
    <col min="6410" max="6410" width="45" style="273" customWidth="1"/>
    <col min="6411" max="6416" width="9.44140625" style="273" customWidth="1"/>
    <col min="6417" max="6417" width="4.109375" style="273" customWidth="1"/>
    <col min="6418" max="6665" width="7.77734375" style="273"/>
    <col min="6666" max="6666" width="45" style="273" customWidth="1"/>
    <col min="6667" max="6672" width="9.44140625" style="273" customWidth="1"/>
    <col min="6673" max="6673" width="4.109375" style="273" customWidth="1"/>
    <col min="6674" max="6921" width="7.77734375" style="273"/>
    <col min="6922" max="6922" width="45" style="273" customWidth="1"/>
    <col min="6923" max="6928" width="9.44140625" style="273" customWidth="1"/>
    <col min="6929" max="6929" width="4.109375" style="273" customWidth="1"/>
    <col min="6930" max="7177" width="7.77734375" style="273"/>
    <col min="7178" max="7178" width="45" style="273" customWidth="1"/>
    <col min="7179" max="7184" width="9.44140625" style="273" customWidth="1"/>
    <col min="7185" max="7185" width="4.109375" style="273" customWidth="1"/>
    <col min="7186" max="7433" width="7.77734375" style="273"/>
    <col min="7434" max="7434" width="45" style="273" customWidth="1"/>
    <col min="7435" max="7440" width="9.44140625" style="273" customWidth="1"/>
    <col min="7441" max="7441" width="4.109375" style="273" customWidth="1"/>
    <col min="7442" max="7689" width="7.77734375" style="273"/>
    <col min="7690" max="7690" width="45" style="273" customWidth="1"/>
    <col min="7691" max="7696" width="9.44140625" style="273" customWidth="1"/>
    <col min="7697" max="7697" width="4.109375" style="273" customWidth="1"/>
    <col min="7698" max="7945" width="7.77734375" style="273"/>
    <col min="7946" max="7946" width="45" style="273" customWidth="1"/>
    <col min="7947" max="7952" width="9.44140625" style="273" customWidth="1"/>
    <col min="7953" max="7953" width="4.109375" style="273" customWidth="1"/>
    <col min="7954" max="8201" width="7.77734375" style="273"/>
    <col min="8202" max="8202" width="45" style="273" customWidth="1"/>
    <col min="8203" max="8208" width="9.44140625" style="273" customWidth="1"/>
    <col min="8209" max="8209" width="4.109375" style="273" customWidth="1"/>
    <col min="8210" max="8457" width="7.77734375" style="273"/>
    <col min="8458" max="8458" width="45" style="273" customWidth="1"/>
    <col min="8459" max="8464" width="9.44140625" style="273" customWidth="1"/>
    <col min="8465" max="8465" width="4.109375" style="273" customWidth="1"/>
    <col min="8466" max="8713" width="7.77734375" style="273"/>
    <col min="8714" max="8714" width="45" style="273" customWidth="1"/>
    <col min="8715" max="8720" width="9.44140625" style="273" customWidth="1"/>
    <col min="8721" max="8721" width="4.109375" style="273" customWidth="1"/>
    <col min="8722" max="8969" width="7.77734375" style="273"/>
    <col min="8970" max="8970" width="45" style="273" customWidth="1"/>
    <col min="8971" max="8976" width="9.44140625" style="273" customWidth="1"/>
    <col min="8977" max="8977" width="4.109375" style="273" customWidth="1"/>
    <col min="8978" max="9225" width="7.77734375" style="273"/>
    <col min="9226" max="9226" width="45" style="273" customWidth="1"/>
    <col min="9227" max="9232" width="9.44140625" style="273" customWidth="1"/>
    <col min="9233" max="9233" width="4.109375" style="273" customWidth="1"/>
    <col min="9234" max="9481" width="7.77734375" style="273"/>
    <col min="9482" max="9482" width="45" style="273" customWidth="1"/>
    <col min="9483" max="9488" width="9.44140625" style="273" customWidth="1"/>
    <col min="9489" max="9489" width="4.109375" style="273" customWidth="1"/>
    <col min="9490" max="9737" width="7.77734375" style="273"/>
    <col min="9738" max="9738" width="45" style="273" customWidth="1"/>
    <col min="9739" max="9744" width="9.44140625" style="273" customWidth="1"/>
    <col min="9745" max="9745" width="4.109375" style="273" customWidth="1"/>
    <col min="9746" max="9993" width="7.77734375" style="273"/>
    <col min="9994" max="9994" width="45" style="273" customWidth="1"/>
    <col min="9995" max="10000" width="9.44140625" style="273" customWidth="1"/>
    <col min="10001" max="10001" width="4.109375" style="273" customWidth="1"/>
    <col min="10002" max="10249" width="7.77734375" style="273"/>
    <col min="10250" max="10250" width="45" style="273" customWidth="1"/>
    <col min="10251" max="10256" width="9.44140625" style="273" customWidth="1"/>
    <col min="10257" max="10257" width="4.109375" style="273" customWidth="1"/>
    <col min="10258" max="10505" width="7.77734375" style="273"/>
    <col min="10506" max="10506" width="45" style="273" customWidth="1"/>
    <col min="10507" max="10512" width="9.44140625" style="273" customWidth="1"/>
    <col min="10513" max="10513" width="4.109375" style="273" customWidth="1"/>
    <col min="10514" max="10761" width="7.77734375" style="273"/>
    <col min="10762" max="10762" width="45" style="273" customWidth="1"/>
    <col min="10763" max="10768" width="9.44140625" style="273" customWidth="1"/>
    <col min="10769" max="10769" width="4.109375" style="273" customWidth="1"/>
    <col min="10770" max="11017" width="7.77734375" style="273"/>
    <col min="11018" max="11018" width="45" style="273" customWidth="1"/>
    <col min="11019" max="11024" width="9.44140625" style="273" customWidth="1"/>
    <col min="11025" max="11025" width="4.109375" style="273" customWidth="1"/>
    <col min="11026" max="11273" width="7.77734375" style="273"/>
    <col min="11274" max="11274" width="45" style="273" customWidth="1"/>
    <col min="11275" max="11280" width="9.44140625" style="273" customWidth="1"/>
    <col min="11281" max="11281" width="4.109375" style="273" customWidth="1"/>
    <col min="11282" max="11529" width="7.77734375" style="273"/>
    <col min="11530" max="11530" width="45" style="273" customWidth="1"/>
    <col min="11531" max="11536" width="9.44140625" style="273" customWidth="1"/>
    <col min="11537" max="11537" width="4.109375" style="273" customWidth="1"/>
    <col min="11538" max="11785" width="7.77734375" style="273"/>
    <col min="11786" max="11786" width="45" style="273" customWidth="1"/>
    <col min="11787" max="11792" width="9.44140625" style="273" customWidth="1"/>
    <col min="11793" max="11793" width="4.109375" style="273" customWidth="1"/>
    <col min="11794" max="12041" width="7.77734375" style="273"/>
    <col min="12042" max="12042" width="45" style="273" customWidth="1"/>
    <col min="12043" max="12048" width="9.44140625" style="273" customWidth="1"/>
    <col min="12049" max="12049" width="4.109375" style="273" customWidth="1"/>
    <col min="12050" max="12297" width="7.77734375" style="273"/>
    <col min="12298" max="12298" width="45" style="273" customWidth="1"/>
    <col min="12299" max="12304" width="9.44140625" style="273" customWidth="1"/>
    <col min="12305" max="12305" width="4.109375" style="273" customWidth="1"/>
    <col min="12306" max="12553" width="7.77734375" style="273"/>
    <col min="12554" max="12554" width="45" style="273" customWidth="1"/>
    <col min="12555" max="12560" width="9.44140625" style="273" customWidth="1"/>
    <col min="12561" max="12561" width="4.109375" style="273" customWidth="1"/>
    <col min="12562" max="12809" width="7.77734375" style="273"/>
    <col min="12810" max="12810" width="45" style="273" customWidth="1"/>
    <col min="12811" max="12816" width="9.44140625" style="273" customWidth="1"/>
    <col min="12817" max="12817" width="4.109375" style="273" customWidth="1"/>
    <col min="12818" max="13065" width="7.77734375" style="273"/>
    <col min="13066" max="13066" width="45" style="273" customWidth="1"/>
    <col min="13067" max="13072" width="9.44140625" style="273" customWidth="1"/>
    <col min="13073" max="13073" width="4.109375" style="273" customWidth="1"/>
    <col min="13074" max="13321" width="7.77734375" style="273"/>
    <col min="13322" max="13322" width="45" style="273" customWidth="1"/>
    <col min="13323" max="13328" width="9.44140625" style="273" customWidth="1"/>
    <col min="13329" max="13329" width="4.109375" style="273" customWidth="1"/>
    <col min="13330" max="13577" width="7.77734375" style="273"/>
    <col min="13578" max="13578" width="45" style="273" customWidth="1"/>
    <col min="13579" max="13584" width="9.44140625" style="273" customWidth="1"/>
    <col min="13585" max="13585" width="4.109375" style="273" customWidth="1"/>
    <col min="13586" max="13833" width="7.77734375" style="273"/>
    <col min="13834" max="13834" width="45" style="273" customWidth="1"/>
    <col min="13835" max="13840" width="9.44140625" style="273" customWidth="1"/>
    <col min="13841" max="13841" width="4.109375" style="273" customWidth="1"/>
    <col min="13842" max="14089" width="7.77734375" style="273"/>
    <col min="14090" max="14090" width="45" style="273" customWidth="1"/>
    <col min="14091" max="14096" width="9.44140625" style="273" customWidth="1"/>
    <col min="14097" max="14097" width="4.109375" style="273" customWidth="1"/>
    <col min="14098" max="14345" width="7.77734375" style="273"/>
    <col min="14346" max="14346" width="45" style="273" customWidth="1"/>
    <col min="14347" max="14352" width="9.44140625" style="273" customWidth="1"/>
    <col min="14353" max="14353" width="4.109375" style="273" customWidth="1"/>
    <col min="14354" max="14601" width="7.77734375" style="273"/>
    <col min="14602" max="14602" width="45" style="273" customWidth="1"/>
    <col min="14603" max="14608" width="9.44140625" style="273" customWidth="1"/>
    <col min="14609" max="14609" width="4.109375" style="273" customWidth="1"/>
    <col min="14610" max="14857" width="7.77734375" style="273"/>
    <col min="14858" max="14858" width="45" style="273" customWidth="1"/>
    <col min="14859" max="14864" width="9.44140625" style="273" customWidth="1"/>
    <col min="14865" max="14865" width="4.109375" style="273" customWidth="1"/>
    <col min="14866" max="15113" width="7.77734375" style="273"/>
    <col min="15114" max="15114" width="45" style="273" customWidth="1"/>
    <col min="15115" max="15120" width="9.44140625" style="273" customWidth="1"/>
    <col min="15121" max="15121" width="4.109375" style="273" customWidth="1"/>
    <col min="15122" max="15369" width="7.77734375" style="273"/>
    <col min="15370" max="15370" width="45" style="273" customWidth="1"/>
    <col min="15371" max="15376" width="9.44140625" style="273" customWidth="1"/>
    <col min="15377" max="15377" width="4.109375" style="273" customWidth="1"/>
    <col min="15378" max="15625" width="7.77734375" style="273"/>
    <col min="15626" max="15626" width="45" style="273" customWidth="1"/>
    <col min="15627" max="15632" width="9.44140625" style="273" customWidth="1"/>
    <col min="15633" max="15633" width="4.109375" style="273" customWidth="1"/>
    <col min="15634" max="15881" width="7.77734375" style="273"/>
    <col min="15882" max="15882" width="45" style="273" customWidth="1"/>
    <col min="15883" max="15888" width="9.44140625" style="273" customWidth="1"/>
    <col min="15889" max="15889" width="4.109375" style="273" customWidth="1"/>
    <col min="15890" max="16137" width="7.77734375" style="273"/>
    <col min="16138" max="16138" width="45" style="273" customWidth="1"/>
    <col min="16139" max="16144" width="9.44140625" style="273" customWidth="1"/>
    <col min="16145" max="16145" width="4.109375" style="273" customWidth="1"/>
    <col min="16146" max="16384" width="7.77734375" style="273"/>
  </cols>
  <sheetData>
    <row r="1" spans="1:25" ht="15.75">
      <c r="A1" s="1164" t="s">
        <v>876</v>
      </c>
      <c r="B1" s="1165"/>
      <c r="C1" s="1165"/>
      <c r="D1" s="1165"/>
      <c r="E1" s="1165"/>
      <c r="F1" s="1165"/>
      <c r="G1" s="1165"/>
      <c r="H1" s="1165"/>
      <c r="I1" s="1165"/>
      <c r="J1" s="1165"/>
      <c r="K1" s="1165"/>
      <c r="L1" s="1165"/>
      <c r="M1" s="1165"/>
    </row>
    <row r="2" spans="1:25" ht="15">
      <c r="A2" s="1166" t="s">
        <v>351</v>
      </c>
      <c r="B2" s="1165"/>
      <c r="C2" s="1165"/>
      <c r="D2" s="1165"/>
      <c r="E2" s="1165"/>
      <c r="F2" s="1165"/>
      <c r="G2" s="1165"/>
      <c r="H2" s="1165"/>
      <c r="I2" s="1165"/>
      <c r="J2" s="1165"/>
      <c r="K2" s="1165"/>
      <c r="L2" s="1165"/>
      <c r="M2" s="1165"/>
    </row>
    <row r="3" spans="1:25" ht="15">
      <c r="A3" s="274"/>
    </row>
    <row r="4" spans="1:25" ht="15">
      <c r="A4" s="265"/>
      <c r="B4" s="275">
        <v>2000</v>
      </c>
      <c r="C4" s="275">
        <v>2010</v>
      </c>
      <c r="D4" s="275">
        <v>2012</v>
      </c>
      <c r="E4" s="275">
        <v>2014</v>
      </c>
      <c r="F4" s="276"/>
      <c r="G4" s="275"/>
      <c r="H4" s="275">
        <v>2000</v>
      </c>
      <c r="I4" s="275">
        <v>2010</v>
      </c>
      <c r="J4" s="275">
        <v>2012</v>
      </c>
      <c r="K4" s="275">
        <v>2014</v>
      </c>
      <c r="L4" s="276"/>
      <c r="M4" s="276" t="s">
        <v>941</v>
      </c>
      <c r="N4" s="276"/>
      <c r="O4" s="275"/>
      <c r="P4" s="275">
        <v>2000</v>
      </c>
      <c r="Q4" s="275">
        <v>2010</v>
      </c>
      <c r="R4" s="275">
        <v>2014</v>
      </c>
      <c r="S4"/>
    </row>
    <row r="5" spans="1:25">
      <c r="A5" s="277"/>
      <c r="B5" s="277"/>
      <c r="C5" s="277"/>
      <c r="D5" s="277"/>
      <c r="E5" s="277"/>
      <c r="F5" s="278"/>
      <c r="G5" s="277"/>
      <c r="H5" s="277"/>
      <c r="I5" s="277"/>
      <c r="J5" s="277"/>
      <c r="K5" s="277"/>
      <c r="L5" s="278"/>
      <c r="M5" s="278"/>
      <c r="N5" s="278"/>
      <c r="O5" s="277"/>
      <c r="P5" s="277"/>
      <c r="Q5" s="277"/>
      <c r="R5" s="277"/>
      <c r="S5" s="279"/>
    </row>
    <row r="6" spans="1:25">
      <c r="A6" s="1987" t="s">
        <v>88</v>
      </c>
      <c r="B6" s="280">
        <v>62</v>
      </c>
      <c r="C6" s="280">
        <v>64</v>
      </c>
      <c r="D6" s="280">
        <v>64</v>
      </c>
      <c r="E6" s="280">
        <v>64</v>
      </c>
      <c r="F6" s="278"/>
      <c r="G6" s="1987" t="s">
        <v>15</v>
      </c>
      <c r="H6" s="280">
        <v>68</v>
      </c>
      <c r="I6" s="280">
        <v>70</v>
      </c>
      <c r="J6" s="280">
        <v>70</v>
      </c>
      <c r="K6" s="280">
        <v>70</v>
      </c>
      <c r="L6" s="278"/>
      <c r="M6" s="802">
        <v>2</v>
      </c>
      <c r="N6" s="278"/>
      <c r="O6" s="1987" t="s">
        <v>15</v>
      </c>
      <c r="P6" s="280">
        <v>68</v>
      </c>
      <c r="Q6" s="280">
        <v>70</v>
      </c>
      <c r="R6" s="280">
        <v>70</v>
      </c>
      <c r="S6" s="279"/>
      <c r="T6" s="2066" t="s">
        <v>880</v>
      </c>
      <c r="U6" s="2066"/>
      <c r="V6" s="1482"/>
      <c r="W6" s="1482"/>
      <c r="X6" s="1482"/>
      <c r="Y6" s="1482"/>
    </row>
    <row r="7" spans="1:25">
      <c r="A7" s="1987" t="s">
        <v>246</v>
      </c>
      <c r="B7" s="280">
        <v>57</v>
      </c>
      <c r="C7" s="280">
        <v>59</v>
      </c>
      <c r="D7" s="280">
        <v>60</v>
      </c>
      <c r="E7" s="280">
        <v>61</v>
      </c>
      <c r="F7" s="278"/>
      <c r="G7" s="1987" t="s">
        <v>13</v>
      </c>
      <c r="H7" s="280">
        <v>65</v>
      </c>
      <c r="I7" s="280">
        <v>68</v>
      </c>
      <c r="J7" s="280">
        <v>68</v>
      </c>
      <c r="K7" s="280">
        <v>69</v>
      </c>
      <c r="L7" s="278"/>
      <c r="M7" s="802">
        <v>4</v>
      </c>
      <c r="N7" s="278"/>
      <c r="O7" s="1987" t="s">
        <v>13</v>
      </c>
      <c r="P7" s="280">
        <v>65</v>
      </c>
      <c r="Q7" s="280">
        <v>68</v>
      </c>
      <c r="R7" s="280">
        <v>69</v>
      </c>
      <c r="S7" s="279"/>
      <c r="T7" s="1483" t="s">
        <v>352</v>
      </c>
      <c r="U7" s="1482"/>
      <c r="V7" s="1482"/>
      <c r="W7" s="1482"/>
      <c r="X7" s="1482"/>
      <c r="Y7" s="1482"/>
    </row>
    <row r="8" spans="1:25">
      <c r="A8" s="1987" t="s">
        <v>13</v>
      </c>
      <c r="B8" s="280">
        <v>65</v>
      </c>
      <c r="C8" s="280">
        <v>68</v>
      </c>
      <c r="D8" s="280">
        <v>68</v>
      </c>
      <c r="E8" s="280">
        <v>69</v>
      </c>
      <c r="F8" s="278"/>
      <c r="G8" s="1987" t="s">
        <v>29</v>
      </c>
      <c r="H8" s="280">
        <v>66</v>
      </c>
      <c r="I8" s="280">
        <v>68</v>
      </c>
      <c r="J8" s="280">
        <v>69</v>
      </c>
      <c r="K8" s="280">
        <v>69</v>
      </c>
      <c r="L8" s="278"/>
      <c r="M8" s="802">
        <v>3</v>
      </c>
      <c r="N8" s="278"/>
      <c r="O8" s="1987" t="s">
        <v>29</v>
      </c>
      <c r="P8" s="280">
        <v>66</v>
      </c>
      <c r="Q8" s="280">
        <v>68</v>
      </c>
      <c r="R8" s="280">
        <v>69</v>
      </c>
      <c r="S8" s="279"/>
    </row>
    <row r="9" spans="1:25">
      <c r="A9" s="1987" t="s">
        <v>29</v>
      </c>
      <c r="B9" s="280">
        <v>66</v>
      </c>
      <c r="C9" s="280">
        <v>68</v>
      </c>
      <c r="D9" s="280">
        <v>69</v>
      </c>
      <c r="E9" s="280">
        <v>69</v>
      </c>
      <c r="F9" s="278"/>
      <c r="G9" s="1987" t="s">
        <v>30</v>
      </c>
      <c r="H9" s="280">
        <v>64</v>
      </c>
      <c r="I9" s="280">
        <v>68</v>
      </c>
      <c r="J9" s="280">
        <v>68</v>
      </c>
      <c r="K9" s="280">
        <v>69</v>
      </c>
      <c r="L9" s="278"/>
      <c r="M9" s="802">
        <v>5</v>
      </c>
      <c r="N9" s="278"/>
      <c r="O9" s="1987" t="s">
        <v>30</v>
      </c>
      <c r="P9" s="280">
        <v>64</v>
      </c>
      <c r="Q9" s="280">
        <v>68</v>
      </c>
      <c r="R9" s="280">
        <v>69</v>
      </c>
      <c r="S9" s="279"/>
    </row>
    <row r="10" spans="1:25">
      <c r="A10" s="1987" t="s">
        <v>30</v>
      </c>
      <c r="B10" s="280">
        <v>64</v>
      </c>
      <c r="C10" s="280">
        <v>68</v>
      </c>
      <c r="D10" s="280">
        <v>68</v>
      </c>
      <c r="E10" s="280">
        <v>69</v>
      </c>
      <c r="F10" s="278"/>
      <c r="G10" s="1987" t="s">
        <v>14</v>
      </c>
      <c r="H10" s="280">
        <v>64</v>
      </c>
      <c r="I10" s="280">
        <v>68</v>
      </c>
      <c r="J10" s="280">
        <v>68</v>
      </c>
      <c r="K10" s="280">
        <v>69</v>
      </c>
      <c r="L10" s="278"/>
      <c r="M10" s="802">
        <v>5</v>
      </c>
      <c r="N10" s="278"/>
      <c r="O10" s="1987" t="s">
        <v>14</v>
      </c>
      <c r="P10" s="280">
        <v>64</v>
      </c>
      <c r="Q10" s="280">
        <v>68</v>
      </c>
      <c r="R10" s="280">
        <v>69</v>
      </c>
      <c r="S10" s="279"/>
    </row>
    <row r="11" spans="1:25">
      <c r="A11" s="1987" t="s">
        <v>14</v>
      </c>
      <c r="B11" s="280">
        <v>64</v>
      </c>
      <c r="C11" s="280">
        <v>68</v>
      </c>
      <c r="D11" s="280">
        <v>68</v>
      </c>
      <c r="E11" s="280">
        <v>69</v>
      </c>
      <c r="F11" s="278"/>
      <c r="G11" s="1987" t="s">
        <v>268</v>
      </c>
      <c r="H11" s="280">
        <v>69</v>
      </c>
      <c r="I11" s="280">
        <v>68</v>
      </c>
      <c r="J11" s="280">
        <v>67</v>
      </c>
      <c r="K11" s="280">
        <v>67</v>
      </c>
      <c r="L11" s="278"/>
      <c r="M11" s="802">
        <v>-2</v>
      </c>
      <c r="N11" s="278"/>
      <c r="O11" s="1987" t="s">
        <v>268</v>
      </c>
      <c r="P11" s="280">
        <v>69</v>
      </c>
      <c r="Q11" s="280">
        <v>68</v>
      </c>
      <c r="R11" s="280">
        <v>67</v>
      </c>
      <c r="S11" s="279"/>
    </row>
    <row r="12" spans="1:25">
      <c r="A12" s="1987" t="s">
        <v>15</v>
      </c>
      <c r="B12" s="280">
        <v>68</v>
      </c>
      <c r="C12" s="280">
        <v>70</v>
      </c>
      <c r="D12" s="280">
        <v>70</v>
      </c>
      <c r="E12" s="280">
        <v>70</v>
      </c>
      <c r="F12" s="278"/>
      <c r="G12" s="1987" t="s">
        <v>20</v>
      </c>
      <c r="H12" s="280">
        <v>61</v>
      </c>
      <c r="I12" s="280">
        <v>64</v>
      </c>
      <c r="J12" s="280">
        <v>65</v>
      </c>
      <c r="K12" s="280">
        <v>66</v>
      </c>
      <c r="L12" s="278"/>
      <c r="M12" s="802">
        <v>5</v>
      </c>
      <c r="N12" s="278"/>
      <c r="O12" s="1987" t="s">
        <v>20</v>
      </c>
      <c r="P12" s="280">
        <v>61</v>
      </c>
      <c r="Q12" s="280">
        <v>64</v>
      </c>
      <c r="R12" s="280">
        <v>66</v>
      </c>
      <c r="S12" s="279"/>
    </row>
    <row r="13" spans="1:25">
      <c r="A13" s="1987" t="s">
        <v>31</v>
      </c>
      <c r="B13" s="280">
        <v>58</v>
      </c>
      <c r="C13" s="280">
        <v>62</v>
      </c>
      <c r="D13" s="280">
        <v>63</v>
      </c>
      <c r="E13" s="280">
        <v>64</v>
      </c>
      <c r="F13" s="278"/>
      <c r="G13" s="1987" t="s">
        <v>21</v>
      </c>
      <c r="H13" s="280">
        <v>57</v>
      </c>
      <c r="I13" s="280">
        <v>62</v>
      </c>
      <c r="J13" s="280">
        <v>64</v>
      </c>
      <c r="K13" s="280">
        <v>65</v>
      </c>
      <c r="L13" s="278"/>
      <c r="M13" s="802">
        <v>8</v>
      </c>
      <c r="N13" s="278"/>
      <c r="O13" s="1987" t="s">
        <v>21</v>
      </c>
      <c r="P13" s="280">
        <v>57</v>
      </c>
      <c r="Q13" s="280">
        <v>62</v>
      </c>
      <c r="R13" s="280">
        <v>65</v>
      </c>
      <c r="S13" s="279"/>
    </row>
    <row r="14" spans="1:25">
      <c r="A14" s="1987" t="s">
        <v>17</v>
      </c>
      <c r="B14" s="280">
        <v>60</v>
      </c>
      <c r="C14" s="280">
        <v>63</v>
      </c>
      <c r="D14" s="280">
        <v>64</v>
      </c>
      <c r="E14" s="280">
        <v>64</v>
      </c>
      <c r="F14" s="278"/>
      <c r="G14" s="1987" t="s">
        <v>77</v>
      </c>
      <c r="H14" s="280">
        <v>63</v>
      </c>
      <c r="I14" s="280">
        <v>64</v>
      </c>
      <c r="J14" s="280">
        <v>65</v>
      </c>
      <c r="K14" s="280">
        <v>65</v>
      </c>
      <c r="L14" s="278"/>
      <c r="M14" s="802">
        <v>2</v>
      </c>
      <c r="N14" s="278"/>
      <c r="O14" s="1987" t="s">
        <v>77</v>
      </c>
      <c r="P14" s="280">
        <v>63</v>
      </c>
      <c r="Q14" s="280">
        <v>64</v>
      </c>
      <c r="R14" s="280">
        <v>65</v>
      </c>
      <c r="S14" s="279"/>
    </row>
    <row r="15" spans="1:25">
      <c r="A15" s="1987" t="s">
        <v>268</v>
      </c>
      <c r="B15" s="280">
        <v>69</v>
      </c>
      <c r="C15" s="280">
        <v>68</v>
      </c>
      <c r="D15" s="280">
        <v>67</v>
      </c>
      <c r="E15" s="280">
        <v>67</v>
      </c>
      <c r="F15" s="278"/>
      <c r="G15" s="1987" t="s">
        <v>199</v>
      </c>
      <c r="H15" s="280">
        <v>61</v>
      </c>
      <c r="I15" s="280">
        <v>64</v>
      </c>
      <c r="J15" s="280">
        <v>65</v>
      </c>
      <c r="K15" s="280">
        <v>65</v>
      </c>
      <c r="L15" s="278"/>
      <c r="M15" s="802">
        <v>4</v>
      </c>
      <c r="N15" s="278"/>
      <c r="O15" s="1987" t="s">
        <v>199</v>
      </c>
      <c r="P15" s="280">
        <v>61</v>
      </c>
      <c r="Q15" s="280">
        <v>64</v>
      </c>
      <c r="R15" s="280">
        <v>65</v>
      </c>
      <c r="S15" s="279"/>
    </row>
    <row r="16" spans="1:25">
      <c r="A16" s="1987" t="s">
        <v>18</v>
      </c>
      <c r="B16" s="280">
        <v>53</v>
      </c>
      <c r="C16" s="280">
        <v>56</v>
      </c>
      <c r="D16" s="280">
        <v>57</v>
      </c>
      <c r="E16" s="280">
        <v>58</v>
      </c>
      <c r="F16" s="278"/>
      <c r="G16" s="1987" t="s">
        <v>80</v>
      </c>
      <c r="H16" s="280">
        <v>68</v>
      </c>
      <c r="I16" s="280">
        <v>66</v>
      </c>
      <c r="J16" s="280">
        <v>66</v>
      </c>
      <c r="K16" s="280">
        <v>65</v>
      </c>
      <c r="L16" s="278"/>
      <c r="M16" s="802">
        <v>-3</v>
      </c>
      <c r="N16" s="278"/>
      <c r="O16" s="1987" t="s">
        <v>80</v>
      </c>
      <c r="P16" s="280">
        <v>68</v>
      </c>
      <c r="Q16" s="280">
        <v>66</v>
      </c>
      <c r="R16" s="280">
        <v>65</v>
      </c>
      <c r="S16" s="279"/>
    </row>
    <row r="17" spans="1:19">
      <c r="A17" s="1987" t="s">
        <v>19</v>
      </c>
      <c r="B17" s="280">
        <v>54</v>
      </c>
      <c r="C17" s="280">
        <v>60</v>
      </c>
      <c r="D17" s="280">
        <v>61</v>
      </c>
      <c r="E17" s="280">
        <v>63</v>
      </c>
      <c r="F17" s="278"/>
      <c r="G17" s="1987" t="s">
        <v>22</v>
      </c>
      <c r="H17" s="280">
        <v>62</v>
      </c>
      <c r="I17" s="280">
        <v>65</v>
      </c>
      <c r="J17" s="280">
        <v>65</v>
      </c>
      <c r="K17" s="280">
        <v>65</v>
      </c>
      <c r="L17" s="278"/>
      <c r="M17" s="802">
        <v>3</v>
      </c>
      <c r="N17" s="278"/>
      <c r="O17" s="1987" t="s">
        <v>22</v>
      </c>
      <c r="P17" s="280">
        <v>62</v>
      </c>
      <c r="Q17" s="280">
        <v>65</v>
      </c>
      <c r="R17" s="280">
        <v>65</v>
      </c>
      <c r="S17" s="279"/>
    </row>
    <row r="18" spans="1:19">
      <c r="A18" s="1987" t="s">
        <v>20</v>
      </c>
      <c r="B18" s="280">
        <v>61</v>
      </c>
      <c r="C18" s="280">
        <v>64</v>
      </c>
      <c r="D18" s="280">
        <v>65</v>
      </c>
      <c r="E18" s="280">
        <v>66</v>
      </c>
      <c r="F18" s="278"/>
      <c r="G18" s="1987" t="s">
        <v>88</v>
      </c>
      <c r="H18" s="280">
        <v>62</v>
      </c>
      <c r="I18" s="280">
        <v>64</v>
      </c>
      <c r="J18" s="280">
        <v>64</v>
      </c>
      <c r="K18" s="280">
        <v>64</v>
      </c>
      <c r="L18" s="278"/>
      <c r="M18" s="802">
        <v>2</v>
      </c>
      <c r="N18" s="278"/>
      <c r="O18" s="1987" t="s">
        <v>88</v>
      </c>
      <c r="P18" s="280">
        <v>62</v>
      </c>
      <c r="Q18" s="280">
        <v>64</v>
      </c>
      <c r="R18" s="280">
        <v>64</v>
      </c>
      <c r="S18" s="279"/>
    </row>
    <row r="19" spans="1:19">
      <c r="A19" s="1987" t="s">
        <v>21</v>
      </c>
      <c r="B19" s="280">
        <v>57</v>
      </c>
      <c r="C19" s="280">
        <v>62</v>
      </c>
      <c r="D19" s="280">
        <v>64</v>
      </c>
      <c r="E19" s="280">
        <v>65</v>
      </c>
      <c r="F19" s="278"/>
      <c r="G19" s="1987" t="s">
        <v>31</v>
      </c>
      <c r="H19" s="280">
        <v>58</v>
      </c>
      <c r="I19" s="280">
        <v>62</v>
      </c>
      <c r="J19" s="280">
        <v>63</v>
      </c>
      <c r="K19" s="280">
        <v>64</v>
      </c>
      <c r="L19" s="278"/>
      <c r="M19" s="802">
        <v>6</v>
      </c>
      <c r="N19" s="278"/>
      <c r="O19" s="1987" t="s">
        <v>31</v>
      </c>
      <c r="P19" s="280">
        <v>58</v>
      </c>
      <c r="Q19" s="280">
        <v>62</v>
      </c>
      <c r="R19" s="280">
        <v>64</v>
      </c>
      <c r="S19" s="279"/>
    </row>
    <row r="20" spans="1:19">
      <c r="A20" s="1987" t="s">
        <v>77</v>
      </c>
      <c r="B20" s="280">
        <v>63</v>
      </c>
      <c r="C20" s="280">
        <v>64</v>
      </c>
      <c r="D20" s="280">
        <v>65</v>
      </c>
      <c r="E20" s="280">
        <v>65</v>
      </c>
      <c r="F20" s="278"/>
      <c r="G20" s="1987" t="s">
        <v>17</v>
      </c>
      <c r="H20" s="280">
        <v>60</v>
      </c>
      <c r="I20" s="280">
        <v>63</v>
      </c>
      <c r="J20" s="280">
        <v>64</v>
      </c>
      <c r="K20" s="280">
        <v>64</v>
      </c>
      <c r="L20" s="278"/>
      <c r="M20" s="802">
        <v>4</v>
      </c>
      <c r="N20" s="278"/>
      <c r="O20" s="1987" t="s">
        <v>17</v>
      </c>
      <c r="P20" s="280">
        <v>60</v>
      </c>
      <c r="Q20" s="280">
        <v>63</v>
      </c>
      <c r="R20" s="280">
        <v>64</v>
      </c>
      <c r="S20" s="279"/>
    </row>
    <row r="21" spans="1:19">
      <c r="A21" s="1987" t="s">
        <v>78</v>
      </c>
      <c r="B21" s="280">
        <v>57</v>
      </c>
      <c r="C21" s="280">
        <v>62</v>
      </c>
      <c r="D21" s="280">
        <v>63</v>
      </c>
      <c r="E21" s="280">
        <v>64</v>
      </c>
      <c r="F21" s="278"/>
      <c r="G21" s="1987" t="s">
        <v>78</v>
      </c>
      <c r="H21" s="280">
        <v>57</v>
      </c>
      <c r="I21" s="280">
        <v>62</v>
      </c>
      <c r="J21" s="280">
        <v>63</v>
      </c>
      <c r="K21" s="280">
        <v>64</v>
      </c>
      <c r="L21" s="278"/>
      <c r="M21" s="802">
        <v>7</v>
      </c>
      <c r="N21" s="278"/>
      <c r="O21" s="1987" t="s">
        <v>78</v>
      </c>
      <c r="P21" s="280">
        <v>57</v>
      </c>
      <c r="Q21" s="280">
        <v>62</v>
      </c>
      <c r="R21" s="280">
        <v>64</v>
      </c>
      <c r="S21" s="279"/>
    </row>
    <row r="22" spans="1:19">
      <c r="A22" s="1987" t="s">
        <v>199</v>
      </c>
      <c r="B22" s="280">
        <v>61</v>
      </c>
      <c r="C22" s="280">
        <v>64</v>
      </c>
      <c r="D22" s="280">
        <v>65</v>
      </c>
      <c r="E22" s="280">
        <v>65</v>
      </c>
      <c r="F22" s="278"/>
      <c r="G22" s="1987" t="s">
        <v>35</v>
      </c>
      <c r="H22" s="280">
        <v>62</v>
      </c>
      <c r="I22" s="280">
        <v>64</v>
      </c>
      <c r="J22" s="280">
        <v>64</v>
      </c>
      <c r="K22" s="280">
        <v>64</v>
      </c>
      <c r="L22" s="278"/>
      <c r="M22" s="802">
        <v>2</v>
      </c>
      <c r="N22" s="278"/>
      <c r="O22" s="1987" t="s">
        <v>35</v>
      </c>
      <c r="P22" s="280">
        <v>62</v>
      </c>
      <c r="Q22" s="280">
        <v>64</v>
      </c>
      <c r="R22" s="280">
        <v>64</v>
      </c>
      <c r="S22" s="279"/>
    </row>
    <row r="23" spans="1:19">
      <c r="A23" s="1987" t="s">
        <v>80</v>
      </c>
      <c r="B23" s="280">
        <v>68</v>
      </c>
      <c r="C23" s="280">
        <v>66</v>
      </c>
      <c r="D23" s="280">
        <v>66</v>
      </c>
      <c r="E23" s="280">
        <v>65</v>
      </c>
      <c r="F23" s="278"/>
      <c r="G23" s="1987" t="s">
        <v>19</v>
      </c>
      <c r="H23" s="280">
        <v>54</v>
      </c>
      <c r="I23" s="280">
        <v>60</v>
      </c>
      <c r="J23" s="280">
        <v>61</v>
      </c>
      <c r="K23" s="280">
        <v>63</v>
      </c>
      <c r="L23" s="278"/>
      <c r="M23" s="802">
        <v>9</v>
      </c>
      <c r="N23" s="278"/>
      <c r="O23" s="1987" t="s">
        <v>19</v>
      </c>
      <c r="P23" s="280">
        <v>54</v>
      </c>
      <c r="Q23" s="280">
        <v>60</v>
      </c>
      <c r="R23" s="280">
        <v>63</v>
      </c>
      <c r="S23" s="279"/>
    </row>
    <row r="24" spans="1:19">
      <c r="A24" s="1987" t="s">
        <v>284</v>
      </c>
      <c r="B24" s="280">
        <v>60</v>
      </c>
      <c r="C24" s="280">
        <v>62</v>
      </c>
      <c r="D24" s="280">
        <v>63</v>
      </c>
      <c r="E24" s="280">
        <v>63</v>
      </c>
      <c r="F24" s="278"/>
      <c r="G24" s="1987" t="s">
        <v>284</v>
      </c>
      <c r="H24" s="280">
        <v>60</v>
      </c>
      <c r="I24" s="280">
        <v>62</v>
      </c>
      <c r="J24" s="280">
        <v>63</v>
      </c>
      <c r="K24" s="280">
        <v>63</v>
      </c>
      <c r="L24" s="278"/>
      <c r="M24" s="802">
        <v>3</v>
      </c>
      <c r="N24" s="278"/>
      <c r="O24" s="1987" t="s">
        <v>284</v>
      </c>
      <c r="P24" s="280">
        <v>60</v>
      </c>
      <c r="Q24" s="280">
        <v>62</v>
      </c>
      <c r="R24" s="280">
        <v>63</v>
      </c>
      <c r="S24" s="279"/>
    </row>
    <row r="25" spans="1:19">
      <c r="A25" s="1987" t="s">
        <v>35</v>
      </c>
      <c r="B25" s="280">
        <v>62</v>
      </c>
      <c r="C25" s="280">
        <v>64</v>
      </c>
      <c r="D25" s="280">
        <v>64</v>
      </c>
      <c r="E25" s="280">
        <v>64</v>
      </c>
      <c r="F25" s="278"/>
      <c r="G25" s="1987" t="s">
        <v>246</v>
      </c>
      <c r="H25" s="280">
        <v>57</v>
      </c>
      <c r="I25" s="280">
        <v>59</v>
      </c>
      <c r="J25" s="280">
        <v>60</v>
      </c>
      <c r="K25" s="280">
        <v>61</v>
      </c>
      <c r="L25" s="278"/>
      <c r="M25" s="802">
        <v>4</v>
      </c>
      <c r="N25" s="278"/>
      <c r="O25" s="1987" t="s">
        <v>246</v>
      </c>
      <c r="P25" s="280">
        <v>57</v>
      </c>
      <c r="Q25" s="280">
        <v>59</v>
      </c>
      <c r="R25" s="280">
        <v>61</v>
      </c>
      <c r="S25" s="279"/>
    </row>
    <row r="26" spans="1:19">
      <c r="A26" s="1987" t="s">
        <v>22</v>
      </c>
      <c r="B26" s="280">
        <v>62</v>
      </c>
      <c r="C26" s="280">
        <v>65</v>
      </c>
      <c r="D26" s="280">
        <v>65</v>
      </c>
      <c r="E26" s="280">
        <v>65</v>
      </c>
      <c r="F26" s="1988"/>
      <c r="G26" s="1987" t="s">
        <v>18</v>
      </c>
      <c r="H26" s="280">
        <v>53</v>
      </c>
      <c r="I26" s="280">
        <v>56</v>
      </c>
      <c r="J26" s="280">
        <v>57</v>
      </c>
      <c r="K26" s="280">
        <v>58</v>
      </c>
      <c r="L26" s="1988"/>
      <c r="M26" s="802">
        <v>5</v>
      </c>
      <c r="N26" s="278"/>
      <c r="O26" s="1987" t="s">
        <v>18</v>
      </c>
      <c r="P26" s="280">
        <v>53</v>
      </c>
      <c r="Q26" s="280">
        <v>56</v>
      </c>
      <c r="R26" s="280">
        <v>58</v>
      </c>
      <c r="S26" s="279"/>
    </row>
    <row r="27" spans="1:19">
      <c r="A27" s="1989"/>
      <c r="B27" s="1987"/>
      <c r="C27" s="1987"/>
      <c r="D27" s="1987"/>
      <c r="E27" s="1987"/>
      <c r="F27" s="1988"/>
      <c r="G27" s="1989"/>
      <c r="H27" s="1987"/>
      <c r="I27" s="1987"/>
      <c r="J27" s="1987"/>
      <c r="K27" s="1987"/>
      <c r="L27" s="1988"/>
      <c r="M27" s="802"/>
      <c r="N27" s="278"/>
      <c r="O27" s="1989"/>
      <c r="P27" s="1987"/>
      <c r="Q27" s="1987"/>
      <c r="R27" s="1987"/>
      <c r="S27" s="279"/>
    </row>
    <row r="28" spans="1:19">
      <c r="A28" s="1989" t="s">
        <v>271</v>
      </c>
      <c r="B28" s="1990">
        <v>61.476190476190474</v>
      </c>
      <c r="C28" s="1990">
        <v>64.142857142857139</v>
      </c>
      <c r="D28" s="1990">
        <v>64.714285714285708</v>
      </c>
      <c r="E28" s="1990">
        <v>65.19047619047619</v>
      </c>
      <c r="F28" s="1991"/>
      <c r="G28" s="1989" t="s">
        <v>271</v>
      </c>
      <c r="H28" s="1990">
        <v>61.476190476190474</v>
      </c>
      <c r="I28" s="1990">
        <v>64.142857142857139</v>
      </c>
      <c r="J28" s="1990">
        <v>64.714285714285708</v>
      </c>
      <c r="K28" s="1990">
        <v>65.19047619047619</v>
      </c>
      <c r="L28" s="1991"/>
      <c r="M28" s="802">
        <f t="shared" ref="M28" si="0">K28-H28</f>
        <v>3.7142857142857153</v>
      </c>
      <c r="N28" s="278"/>
      <c r="O28" s="1989" t="s">
        <v>271</v>
      </c>
      <c r="P28" s="1990">
        <v>61.476190476190474</v>
      </c>
      <c r="Q28" s="1990">
        <v>64.142857142857139</v>
      </c>
      <c r="R28" s="1990">
        <v>65.19047619047619</v>
      </c>
    </row>
    <row r="29" spans="1:19" ht="17.25" customHeight="1">
      <c r="A29" s="281" t="s">
        <v>353</v>
      </c>
    </row>
    <row r="30" spans="1:19" ht="24.75" customHeight="1">
      <c r="A30" s="2069" t="s">
        <v>877</v>
      </c>
      <c r="B30" s="2069"/>
      <c r="C30" s="2069"/>
      <c r="D30" s="2069"/>
      <c r="E30" s="2069"/>
      <c r="F30" s="2069"/>
      <c r="G30" s="1484"/>
      <c r="H30" s="1484"/>
      <c r="I30" s="1484"/>
      <c r="J30" s="1484"/>
      <c r="K30" s="1484"/>
      <c r="L30" s="1484"/>
      <c r="M30" s="1484"/>
      <c r="N30" s="1484"/>
      <c r="O30" s="1484"/>
      <c r="P30" s="1484"/>
      <c r="Q30" s="1484"/>
      <c r="R30" s="1484"/>
    </row>
    <row r="31" spans="1:19" ht="17.25" customHeight="1">
      <c r="A31" s="282" t="s">
        <v>914</v>
      </c>
      <c r="B31" s="283"/>
      <c r="C31" s="283"/>
      <c r="D31" s="283"/>
      <c r="E31" s="283"/>
      <c r="F31" s="283"/>
      <c r="G31" s="283"/>
      <c r="H31" s="283"/>
      <c r="I31" s="283"/>
      <c r="J31" s="283"/>
      <c r="K31" s="283"/>
      <c r="L31" s="283"/>
      <c r="M31" s="283"/>
      <c r="N31" s="283"/>
      <c r="O31" s="283"/>
      <c r="P31" s="283"/>
      <c r="Q31" s="283"/>
      <c r="R31" s="283"/>
    </row>
    <row r="32" spans="1:19">
      <c r="A32" s="282" t="s">
        <v>1017</v>
      </c>
      <c r="B32" s="283"/>
      <c r="C32" s="283"/>
      <c r="D32" s="283"/>
      <c r="E32" s="283"/>
      <c r="F32" s="283"/>
      <c r="G32" s="283"/>
      <c r="H32" s="283"/>
      <c r="I32" s="283"/>
      <c r="J32" s="283"/>
      <c r="K32" s="283"/>
      <c r="L32" s="283"/>
      <c r="M32" s="283"/>
      <c r="N32" s="283"/>
      <c r="O32" s="283"/>
      <c r="P32" s="283"/>
      <c r="Q32" s="283"/>
      <c r="R32" s="283"/>
    </row>
    <row r="33" spans="1:33">
      <c r="A33" s="282"/>
      <c r="B33" s="283"/>
      <c r="C33" s="283"/>
      <c r="D33" s="283"/>
      <c r="E33" s="283"/>
      <c r="F33" s="283"/>
      <c r="G33" s="283"/>
      <c r="H33" s="283"/>
      <c r="I33" s="283"/>
      <c r="J33" s="283"/>
      <c r="K33" s="283"/>
      <c r="L33" s="283"/>
      <c r="M33" s="283"/>
      <c r="N33" s="283"/>
      <c r="O33" s="283"/>
      <c r="P33" s="283"/>
      <c r="Q33" s="283"/>
      <c r="R33" s="283"/>
    </row>
    <row r="34" spans="1:33" s="1168" customFormat="1" ht="19.7" customHeight="1">
      <c r="A34" s="1167" t="s">
        <v>354</v>
      </c>
      <c r="B34" s="1169" t="s">
        <v>355</v>
      </c>
      <c r="C34" s="1171"/>
      <c r="D34" s="1171"/>
      <c r="E34" s="1171"/>
      <c r="F34" s="1171"/>
      <c r="G34" s="1171"/>
      <c r="H34" s="1171"/>
      <c r="I34" s="1172"/>
      <c r="J34" s="1172"/>
      <c r="K34" s="1172"/>
      <c r="L34" s="1172"/>
      <c r="M34" s="1172"/>
      <c r="N34" s="1172"/>
      <c r="O34" s="1172"/>
      <c r="P34" s="1172"/>
      <c r="Q34" s="1172"/>
      <c r="R34" s="1172"/>
    </row>
    <row r="35" spans="1:33" s="1168" customFormat="1" ht="19.7" customHeight="1">
      <c r="A35" s="1167" t="s">
        <v>356</v>
      </c>
      <c r="B35" s="1169" t="s">
        <v>357</v>
      </c>
      <c r="C35" s="1171"/>
      <c r="D35" s="1171"/>
      <c r="E35" s="1171"/>
      <c r="F35" s="1171"/>
      <c r="G35" s="1171"/>
      <c r="H35" s="1171"/>
      <c r="I35" s="1172"/>
      <c r="J35" s="1172"/>
      <c r="K35" s="1172"/>
      <c r="L35" s="1172"/>
      <c r="M35" s="1172"/>
      <c r="N35" s="1172"/>
      <c r="O35" s="1172"/>
      <c r="P35" s="1172"/>
      <c r="Q35" s="1172"/>
      <c r="R35" s="1172"/>
    </row>
    <row r="36" spans="1:33" s="1168" customFormat="1" ht="31.15" customHeight="1">
      <c r="A36" s="1167" t="s">
        <v>358</v>
      </c>
      <c r="B36" s="2067" t="s">
        <v>359</v>
      </c>
      <c r="C36" s="2068"/>
      <c r="D36" s="2068"/>
      <c r="E36" s="2068"/>
      <c r="F36" s="2068"/>
      <c r="G36" s="2068"/>
      <c r="H36" s="2068"/>
      <c r="I36" s="2068"/>
      <c r="J36" s="2068"/>
      <c r="K36" s="2068"/>
      <c r="L36" s="2068"/>
      <c r="M36" s="2068"/>
      <c r="N36" s="2068"/>
      <c r="O36" s="2068"/>
      <c r="P36" s="2068"/>
      <c r="Q36" s="2068"/>
      <c r="R36" s="2068"/>
      <c r="S36" s="2068"/>
      <c r="T36" s="2068"/>
      <c r="U36" s="2068"/>
      <c r="V36" s="2068"/>
      <c r="W36" s="2068"/>
      <c r="X36" s="2068"/>
      <c r="Y36" s="2068"/>
      <c r="Z36" s="2068"/>
      <c r="AA36" s="2068"/>
    </row>
    <row r="37" spans="1:33" s="1168" customFormat="1" ht="19.7" customHeight="1">
      <c r="A37" s="1167" t="s">
        <v>360</v>
      </c>
      <c r="B37" s="1169" t="s">
        <v>361</v>
      </c>
      <c r="C37" s="1171"/>
      <c r="D37" s="1171"/>
      <c r="E37" s="1171"/>
      <c r="F37" s="1171"/>
      <c r="G37" s="1171"/>
      <c r="H37" s="1171"/>
      <c r="I37" s="1172"/>
      <c r="J37" s="1172"/>
      <c r="K37" s="1172"/>
      <c r="L37" s="1172"/>
      <c r="M37" s="1172"/>
      <c r="N37" s="1172"/>
      <c r="O37" s="1172"/>
      <c r="P37" s="1172"/>
      <c r="Q37" s="1172"/>
      <c r="R37" s="1172"/>
    </row>
    <row r="38" spans="1:33" s="1168" customFormat="1" ht="19.7" customHeight="1">
      <c r="A38" s="1167" t="s">
        <v>362</v>
      </c>
      <c r="B38" s="1169" t="s">
        <v>363</v>
      </c>
      <c r="C38" s="1171"/>
      <c r="D38" s="1171"/>
      <c r="E38" s="1171"/>
      <c r="F38" s="1171"/>
      <c r="G38" s="1171"/>
      <c r="H38" s="1171"/>
      <c r="I38" s="1172"/>
      <c r="J38" s="1172"/>
      <c r="K38" s="1172"/>
      <c r="L38" s="1172"/>
      <c r="M38" s="1172"/>
      <c r="N38" s="1172"/>
      <c r="O38" s="1172"/>
      <c r="P38" s="1172"/>
      <c r="Q38" s="1172"/>
      <c r="R38" s="1172"/>
    </row>
    <row r="39" spans="1:33" s="1168" customFormat="1" ht="19.7" customHeight="1">
      <c r="A39" s="1167" t="s">
        <v>364</v>
      </c>
      <c r="B39" s="1169" t="s">
        <v>365</v>
      </c>
      <c r="C39" s="1171"/>
      <c r="D39" s="1171"/>
      <c r="E39" s="1171"/>
      <c r="F39" s="1171"/>
      <c r="G39" s="1171"/>
      <c r="H39" s="1171"/>
      <c r="I39" s="1172"/>
      <c r="J39" s="1172"/>
      <c r="K39" s="1172"/>
      <c r="L39" s="1172"/>
      <c r="M39" s="1172"/>
      <c r="N39" s="1172"/>
      <c r="O39" s="1172"/>
      <c r="P39" s="1172"/>
      <c r="Q39" s="1172"/>
      <c r="R39" s="1172"/>
    </row>
    <row r="40" spans="1:33" s="1168" customFormat="1" ht="19.7" customHeight="1">
      <c r="A40" s="1167" t="s">
        <v>366</v>
      </c>
      <c r="B40" s="1169" t="s">
        <v>367</v>
      </c>
      <c r="C40" s="1171"/>
      <c r="D40" s="1171"/>
      <c r="E40" s="1171"/>
      <c r="F40" s="1171"/>
      <c r="G40" s="1171"/>
      <c r="H40" s="1171"/>
      <c r="I40" s="1172"/>
      <c r="J40" s="1172"/>
      <c r="K40" s="1172"/>
      <c r="L40" s="1172"/>
      <c r="M40" s="1172"/>
      <c r="N40" s="1172"/>
      <c r="O40" s="1172"/>
      <c r="P40" s="1172"/>
      <c r="Q40" s="1172"/>
      <c r="R40" s="1172"/>
    </row>
    <row r="41" spans="1:33" s="1168" customFormat="1" ht="19.7" customHeight="1">
      <c r="A41" s="1167" t="s">
        <v>368</v>
      </c>
      <c r="B41" s="2067" t="s">
        <v>369</v>
      </c>
      <c r="C41" s="2068"/>
      <c r="D41" s="2068"/>
      <c r="E41" s="2068"/>
      <c r="F41" s="2068"/>
      <c r="G41" s="2068"/>
      <c r="H41" s="2068"/>
      <c r="I41" s="2068"/>
      <c r="J41" s="2068"/>
      <c r="K41" s="2068"/>
      <c r="L41" s="2068"/>
      <c r="M41" s="2068"/>
      <c r="N41" s="2068"/>
      <c r="O41" s="2068"/>
      <c r="P41" s="2068"/>
      <c r="Q41" s="2068"/>
      <c r="R41" s="2068"/>
      <c r="S41" s="2068"/>
      <c r="T41" s="2068"/>
      <c r="U41" s="2068"/>
      <c r="V41" s="2068"/>
      <c r="W41" s="2068"/>
      <c r="X41" s="2068"/>
      <c r="Y41" s="2068"/>
      <c r="Z41" s="2068"/>
      <c r="AA41" s="2068"/>
      <c r="AB41" s="2068"/>
      <c r="AC41" s="2068"/>
      <c r="AD41" s="2068"/>
      <c r="AE41" s="2068"/>
      <c r="AF41" s="2068"/>
      <c r="AG41" s="2068"/>
    </row>
    <row r="42" spans="1:33" s="1168" customFormat="1" ht="64.5" customHeight="1">
      <c r="A42" s="1167" t="s">
        <v>370</v>
      </c>
      <c r="B42" s="2067" t="s">
        <v>371</v>
      </c>
      <c r="C42" s="2068"/>
      <c r="D42" s="2068"/>
      <c r="E42" s="2068"/>
      <c r="F42" s="2068"/>
      <c r="G42" s="2068"/>
      <c r="H42" s="2068"/>
      <c r="I42" s="2068"/>
      <c r="J42" s="2068"/>
      <c r="K42" s="2068"/>
      <c r="L42" s="2068"/>
      <c r="M42" s="2068"/>
      <c r="N42" s="2068"/>
      <c r="O42" s="2068"/>
      <c r="P42" s="2068"/>
      <c r="Q42" s="2068"/>
      <c r="R42" s="2068"/>
      <c r="S42" s="2068"/>
      <c r="T42" s="2068"/>
      <c r="U42" s="2068"/>
      <c r="V42" s="2068"/>
      <c r="W42" s="2068"/>
      <c r="X42" s="2068"/>
      <c r="Y42" s="2068"/>
      <c r="Z42" s="2068"/>
      <c r="AA42" s="2068"/>
      <c r="AB42" s="2068"/>
      <c r="AC42" s="2068"/>
      <c r="AD42" s="2068"/>
      <c r="AE42" s="2068"/>
      <c r="AF42" s="2068"/>
      <c r="AG42" s="2068"/>
    </row>
    <row r="43" spans="1:33" s="1168" customFormat="1" ht="19.7" customHeight="1">
      <c r="A43" s="1167" t="s">
        <v>372</v>
      </c>
      <c r="B43" s="1169" t="s">
        <v>373</v>
      </c>
      <c r="C43" s="1171"/>
      <c r="D43" s="1171"/>
      <c r="E43" s="1171"/>
      <c r="F43" s="1171"/>
      <c r="G43" s="1171"/>
      <c r="H43" s="1171"/>
      <c r="I43" s="1172"/>
      <c r="J43" s="1172"/>
      <c r="K43" s="1172"/>
      <c r="L43" s="1172"/>
      <c r="M43" s="1172"/>
      <c r="N43" s="1172"/>
      <c r="O43" s="1172"/>
      <c r="P43" s="1172"/>
      <c r="Q43" s="1172"/>
      <c r="R43" s="1172"/>
    </row>
    <row r="44" spans="1:33" s="1168" customFormat="1" ht="19.7" customHeight="1">
      <c r="A44" s="1167" t="s">
        <v>374</v>
      </c>
      <c r="B44" s="1169" t="s">
        <v>375</v>
      </c>
      <c r="C44" s="1171"/>
      <c r="D44" s="1171"/>
      <c r="E44" s="1171"/>
      <c r="F44" s="1171"/>
      <c r="G44" s="1171"/>
      <c r="H44" s="1171"/>
      <c r="I44" s="1172"/>
      <c r="J44" s="1172"/>
      <c r="K44" s="1172"/>
      <c r="L44" s="1172"/>
      <c r="M44" s="1172"/>
      <c r="N44" s="1172"/>
      <c r="O44" s="1172"/>
      <c r="P44" s="1172"/>
      <c r="Q44" s="1172"/>
      <c r="R44" s="1172"/>
    </row>
  </sheetData>
  <mergeCells count="5">
    <mergeCell ref="T6:U6"/>
    <mergeCell ref="B42:AG42"/>
    <mergeCell ref="B41:AG41"/>
    <mergeCell ref="B36:AA36"/>
    <mergeCell ref="A30:F30"/>
  </mergeCells>
  <pageMargins left="0.17" right="0.17" top="0.42" bottom="0.34" header="0.31496062992125984" footer="0.31496062992125984"/>
  <pageSetup paperSize="9" scale="58" orientation="landscape" horizontalDpi="4294967292" verticalDpi="4294967292"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AU98"/>
  <sheetViews>
    <sheetView zoomScale="60" zoomScaleNormal="60" zoomScalePageLayoutView="120" workbookViewId="0"/>
  </sheetViews>
  <sheetFormatPr baseColWidth="10" defaultRowHeight="15"/>
  <cols>
    <col min="2" max="17" width="8.44140625" customWidth="1"/>
    <col min="18" max="18" width="4" customWidth="1"/>
    <col min="20" max="20" width="4.77734375" customWidth="1"/>
    <col min="21" max="21" width="4.5546875" customWidth="1"/>
    <col min="22" max="22" width="4.77734375" customWidth="1"/>
    <col min="23" max="23" width="4.5546875" customWidth="1"/>
    <col min="24" max="24" width="4.77734375" customWidth="1"/>
    <col min="25" max="25" width="4.5546875" customWidth="1"/>
    <col min="26" max="26" width="4.77734375" customWidth="1"/>
    <col min="27" max="27" width="4.5546875" customWidth="1"/>
    <col min="28" max="28" width="3" customWidth="1"/>
    <col min="30" max="31" width="4.44140625" customWidth="1"/>
    <col min="32" max="32" width="6.44140625" customWidth="1"/>
    <col min="33" max="33" width="3.21875" customWidth="1"/>
    <col min="35" max="36" width="4.44140625" customWidth="1"/>
    <col min="37" max="37" width="6.44140625" customWidth="1"/>
    <col min="38" max="38" width="5.77734375" customWidth="1"/>
    <col min="39" max="39" width="7.44140625" customWidth="1"/>
    <col min="40" max="40" width="2.77734375" customWidth="1"/>
    <col min="41" max="41" width="9.109375" customWidth="1"/>
    <col min="42" max="43" width="6.33203125" customWidth="1"/>
    <col min="44" max="44" width="4.109375" customWidth="1"/>
    <col min="45" max="45" width="2.88671875" customWidth="1"/>
    <col min="46" max="46" width="9.88671875" customWidth="1"/>
    <col min="47" max="47" width="8.109375" customWidth="1"/>
  </cols>
  <sheetData>
    <row r="1" spans="1:47" ht="23.1" customHeight="1">
      <c r="A1" s="1500" t="s">
        <v>213</v>
      </c>
      <c r="B1" s="1450"/>
      <c r="C1" s="1451"/>
      <c r="D1" s="1451"/>
      <c r="E1" s="1451"/>
      <c r="F1" s="1452"/>
      <c r="G1" s="1452"/>
      <c r="H1" s="1452"/>
      <c r="I1" s="941"/>
      <c r="J1" s="941"/>
      <c r="K1" s="941"/>
      <c r="L1" s="941"/>
      <c r="M1" s="941"/>
      <c r="N1" s="941"/>
      <c r="O1" s="941"/>
      <c r="P1" s="941"/>
      <c r="Q1" s="941"/>
      <c r="R1" s="941"/>
      <c r="S1" s="1516" t="s">
        <v>213</v>
      </c>
      <c r="T1" s="939"/>
      <c r="U1" s="1032"/>
      <c r="V1" s="1032"/>
      <c r="W1" s="1032"/>
      <c r="X1" s="941"/>
      <c r="Y1" s="941"/>
      <c r="Z1" s="941"/>
      <c r="AA1" s="941"/>
      <c r="AB1" s="941"/>
      <c r="AC1" s="941"/>
      <c r="AD1" s="941"/>
      <c r="AE1" s="941"/>
      <c r="AF1" s="941"/>
      <c r="AG1" s="941"/>
      <c r="AH1" s="938"/>
      <c r="AI1" s="938"/>
      <c r="AJ1" s="938"/>
      <c r="AK1" s="938"/>
      <c r="AL1" s="938"/>
      <c r="AM1" s="938"/>
      <c r="AN1" s="938"/>
      <c r="AO1" s="938"/>
      <c r="AP1" s="938"/>
      <c r="AQ1" s="938"/>
      <c r="AR1" s="938"/>
      <c r="AS1" s="938"/>
      <c r="AT1" s="938"/>
    </row>
    <row r="2" spans="1:47" ht="36.950000000000003" customHeight="1">
      <c r="A2" s="2237" t="s">
        <v>89</v>
      </c>
      <c r="B2" s="2237"/>
      <c r="C2" s="2237"/>
      <c r="D2" s="2237"/>
      <c r="E2" s="2237"/>
      <c r="F2" s="2237"/>
      <c r="G2" s="2237"/>
      <c r="H2" s="2237"/>
      <c r="I2" s="2237"/>
      <c r="J2" s="2237"/>
      <c r="K2" s="2237"/>
      <c r="L2" s="2237"/>
      <c r="M2" s="2237"/>
      <c r="N2" s="2237"/>
      <c r="O2" s="2237"/>
      <c r="P2" s="1033"/>
      <c r="Q2" s="1033"/>
      <c r="R2" s="938"/>
      <c r="S2" s="2238" t="s">
        <v>89</v>
      </c>
      <c r="T2" s="2238"/>
      <c r="U2" s="2238"/>
      <c r="V2" s="2238"/>
      <c r="W2" s="2238"/>
      <c r="X2" s="2238"/>
      <c r="Y2" s="2238"/>
      <c r="Z2" s="2238"/>
      <c r="AA2" s="2238"/>
      <c r="AB2" s="2238"/>
      <c r="AC2" s="2238"/>
      <c r="AD2" s="2238"/>
      <c r="AE2" s="2238"/>
      <c r="AF2" s="2238"/>
      <c r="AG2" s="2238"/>
      <c r="AH2" s="938"/>
      <c r="AI2" s="938"/>
      <c r="AJ2" s="938"/>
      <c r="AK2" s="938"/>
      <c r="AL2" s="938"/>
      <c r="AM2" s="938"/>
      <c r="AN2" s="938"/>
      <c r="AO2" s="938"/>
      <c r="AP2" s="938"/>
      <c r="AQ2" s="938"/>
      <c r="AR2" s="938"/>
      <c r="AS2" s="938"/>
      <c r="AT2" s="938"/>
    </row>
    <row r="3" spans="1:47" ht="7.5" customHeight="1">
      <c r="A3" s="1384"/>
      <c r="B3" s="1384"/>
      <c r="C3" s="1384"/>
      <c r="D3" s="1384"/>
      <c r="E3" s="1384"/>
      <c r="F3" s="1384"/>
      <c r="G3" s="1384"/>
      <c r="H3" s="1384"/>
      <c r="I3" s="1384"/>
      <c r="J3" s="1050"/>
      <c r="K3" s="1050"/>
      <c r="L3" s="941"/>
      <c r="M3" s="938"/>
      <c r="N3" s="938"/>
      <c r="O3" s="938"/>
      <c r="P3" s="938"/>
      <c r="Q3" s="938"/>
      <c r="R3" s="938"/>
      <c r="S3" s="1031"/>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row>
    <row r="4" spans="1:47" ht="26.1" customHeight="1">
      <c r="A4" s="964"/>
      <c r="B4" s="2218" t="s">
        <v>955</v>
      </c>
      <c r="C4" s="2219"/>
      <c r="D4" s="2219"/>
      <c r="E4" s="2219"/>
      <c r="F4" s="2219"/>
      <c r="G4" s="2219"/>
      <c r="H4" s="2219"/>
      <c r="I4" s="2220"/>
      <c r="J4" s="2239" t="s">
        <v>956</v>
      </c>
      <c r="K4" s="2239"/>
      <c r="L4" s="2239"/>
      <c r="M4" s="2239"/>
      <c r="N4" s="2239"/>
      <c r="O4" s="2239"/>
      <c r="P4" s="2239"/>
      <c r="Q4" s="2239"/>
      <c r="R4" s="938"/>
      <c r="S4" s="2240" t="s">
        <v>90</v>
      </c>
      <c r="T4" s="2240"/>
      <c r="U4" s="2240"/>
      <c r="V4" s="2240"/>
      <c r="W4" s="2240"/>
      <c r="X4" s="2240"/>
      <c r="Y4" s="2240"/>
      <c r="Z4" s="2240"/>
      <c r="AA4" s="2240"/>
      <c r="AB4" s="938"/>
      <c r="AC4" s="2233" t="s">
        <v>212</v>
      </c>
      <c r="AD4" s="2234"/>
      <c r="AE4" s="2234"/>
      <c r="AF4" s="2235"/>
      <c r="AG4" s="1034"/>
      <c r="AH4" s="2233" t="s">
        <v>212</v>
      </c>
      <c r="AI4" s="2234"/>
      <c r="AJ4" s="2234"/>
      <c r="AK4" s="2235"/>
      <c r="AL4" s="938"/>
      <c r="AM4" s="938"/>
      <c r="AN4" s="938"/>
      <c r="AO4" s="938"/>
      <c r="AP4" s="938"/>
      <c r="AQ4" s="938"/>
      <c r="AR4" s="938"/>
      <c r="AS4" s="938"/>
      <c r="AT4" s="938"/>
    </row>
    <row r="5" spans="1:47">
      <c r="A5" s="964"/>
      <c r="B5" s="2214">
        <v>2010</v>
      </c>
      <c r="C5" s="2215"/>
      <c r="D5" s="2214">
        <v>2012</v>
      </c>
      <c r="E5" s="2215"/>
      <c r="F5" s="2214">
        <v>2013</v>
      </c>
      <c r="G5" s="2215"/>
      <c r="H5" s="2214" t="s">
        <v>121</v>
      </c>
      <c r="I5" s="2215"/>
      <c r="J5" s="2213">
        <v>2010</v>
      </c>
      <c r="K5" s="2213"/>
      <c r="L5" s="2213">
        <v>2012</v>
      </c>
      <c r="M5" s="2213"/>
      <c r="N5" s="2213">
        <v>2013</v>
      </c>
      <c r="O5" s="2213"/>
      <c r="P5" s="2213" t="s">
        <v>121</v>
      </c>
      <c r="Q5" s="2213"/>
      <c r="R5" s="938"/>
      <c r="S5" s="1035"/>
      <c r="T5" s="2236">
        <v>2010</v>
      </c>
      <c r="U5" s="2236"/>
      <c r="V5" s="2236">
        <v>2012</v>
      </c>
      <c r="W5" s="2236"/>
      <c r="X5" s="2236">
        <v>2013</v>
      </c>
      <c r="Y5" s="2236"/>
      <c r="Z5" s="2236">
        <v>2015</v>
      </c>
      <c r="AA5" s="2236"/>
      <c r="AB5" s="938"/>
      <c r="AC5" s="847"/>
      <c r="AD5" s="1030">
        <v>2010</v>
      </c>
      <c r="AE5" s="1030">
        <v>2012</v>
      </c>
      <c r="AF5" s="1029" t="s">
        <v>121</v>
      </c>
      <c r="AG5" s="1034"/>
      <c r="AH5" s="847"/>
      <c r="AI5" s="1030">
        <v>2010</v>
      </c>
      <c r="AJ5" s="1030">
        <v>2012</v>
      </c>
      <c r="AK5" s="1029" t="s">
        <v>121</v>
      </c>
      <c r="AL5" s="938"/>
      <c r="AM5" s="938"/>
      <c r="AN5" s="938"/>
      <c r="AO5" s="938"/>
      <c r="AP5" s="938"/>
      <c r="AQ5" s="938"/>
      <c r="AR5" s="938"/>
      <c r="AS5" s="938"/>
      <c r="AT5" s="938"/>
    </row>
    <row r="6" spans="1:47">
      <c r="A6" s="1028" t="s">
        <v>5</v>
      </c>
      <c r="B6" s="950" t="s">
        <v>9</v>
      </c>
      <c r="C6" s="950" t="s">
        <v>87</v>
      </c>
      <c r="D6" s="950" t="s">
        <v>9</v>
      </c>
      <c r="E6" s="950" t="s">
        <v>87</v>
      </c>
      <c r="F6" s="950" t="s">
        <v>9</v>
      </c>
      <c r="G6" s="950" t="s">
        <v>87</v>
      </c>
      <c r="H6" s="950" t="s">
        <v>9</v>
      </c>
      <c r="I6" s="950" t="s">
        <v>87</v>
      </c>
      <c r="J6" s="951" t="s">
        <v>9</v>
      </c>
      <c r="K6" s="951" t="s">
        <v>87</v>
      </c>
      <c r="L6" s="951" t="s">
        <v>9</v>
      </c>
      <c r="M6" s="951" t="s">
        <v>87</v>
      </c>
      <c r="N6" s="951" t="s">
        <v>9</v>
      </c>
      <c r="O6" s="951" t="s">
        <v>87</v>
      </c>
      <c r="P6" s="951" t="s">
        <v>9</v>
      </c>
      <c r="Q6" s="951" t="s">
        <v>87</v>
      </c>
      <c r="R6" s="938"/>
      <c r="S6" s="1035" t="s">
        <v>5</v>
      </c>
      <c r="T6" s="1036" t="s">
        <v>9</v>
      </c>
      <c r="U6" s="1036" t="s">
        <v>67</v>
      </c>
      <c r="V6" s="1036" t="s">
        <v>9</v>
      </c>
      <c r="W6" s="1036" t="s">
        <v>67</v>
      </c>
      <c r="X6" s="1036" t="s">
        <v>9</v>
      </c>
      <c r="Y6" s="1036" t="s">
        <v>67</v>
      </c>
      <c r="Z6" s="1036" t="s">
        <v>9</v>
      </c>
      <c r="AA6" s="1036" t="s">
        <v>67</v>
      </c>
      <c r="AB6" s="938"/>
      <c r="AC6" s="903"/>
      <c r="AD6" s="903"/>
      <c r="AE6" s="903"/>
      <c r="AF6" s="903"/>
      <c r="AG6" s="1034"/>
      <c r="AL6" s="938"/>
      <c r="AM6" s="1361" t="s">
        <v>252</v>
      </c>
      <c r="AN6" s="967"/>
      <c r="AO6" s="1349"/>
      <c r="AP6" s="1351" t="s">
        <v>253</v>
      </c>
      <c r="AQ6" s="1241" t="s">
        <v>254</v>
      </c>
      <c r="AR6" s="228"/>
      <c r="AS6" s="228"/>
      <c r="AT6" s="228"/>
      <c r="AU6" s="228"/>
    </row>
    <row r="7" spans="1:47">
      <c r="A7" s="811" t="s">
        <v>130</v>
      </c>
      <c r="B7" s="865">
        <v>483470</v>
      </c>
      <c r="C7" s="958">
        <v>257797</v>
      </c>
      <c r="D7" s="865">
        <v>509322</v>
      </c>
      <c r="E7" s="958">
        <v>274234</v>
      </c>
      <c r="F7" s="958">
        <v>526959</v>
      </c>
      <c r="G7" s="958">
        <v>280260</v>
      </c>
      <c r="H7" s="958">
        <v>533372</v>
      </c>
      <c r="I7" s="958">
        <v>282225</v>
      </c>
      <c r="J7" s="865">
        <v>650497</v>
      </c>
      <c r="K7" s="865">
        <v>338258.44</v>
      </c>
      <c r="L7" s="865">
        <v>685249</v>
      </c>
      <c r="M7" s="865">
        <v>352714</v>
      </c>
      <c r="N7" s="958">
        <v>697125</v>
      </c>
      <c r="O7" s="958">
        <v>356239</v>
      </c>
      <c r="P7" s="958">
        <v>707226</v>
      </c>
      <c r="Q7" s="958">
        <v>359577</v>
      </c>
      <c r="R7" s="974"/>
      <c r="S7" s="1238" t="s">
        <v>28</v>
      </c>
      <c r="T7" s="1352">
        <v>74.323171359744933</v>
      </c>
      <c r="U7" s="1352">
        <v>76.213028121338226</v>
      </c>
      <c r="V7" s="1352">
        <v>74.326558666995496</v>
      </c>
      <c r="W7" s="1352">
        <v>77.749678209540875</v>
      </c>
      <c r="X7" s="1352">
        <v>75.590317374932752</v>
      </c>
      <c r="Y7" s="1352">
        <v>78.671902851737173</v>
      </c>
      <c r="Z7" s="1352">
        <v>75.417476167448598</v>
      </c>
      <c r="AA7" s="1352">
        <v>78.488056800073423</v>
      </c>
      <c r="AB7" s="938"/>
      <c r="AC7" s="1238" t="s">
        <v>28</v>
      </c>
      <c r="AD7" s="1352">
        <v>74.323171359744933</v>
      </c>
      <c r="AE7" s="1352">
        <v>74.326558666995496</v>
      </c>
      <c r="AF7" s="1352">
        <v>75.417476167448598</v>
      </c>
      <c r="AG7" s="1037"/>
      <c r="AH7" s="1238" t="s">
        <v>79</v>
      </c>
      <c r="AI7" s="1352">
        <v>102.46088956767447</v>
      </c>
      <c r="AJ7" s="1352">
        <v>105.15650400874389</v>
      </c>
      <c r="AK7" s="1352">
        <v>103.15244447690542</v>
      </c>
      <c r="AL7" s="960"/>
      <c r="AM7" s="1362">
        <f>AK7-AI7</f>
        <v>0.69155490923094476</v>
      </c>
      <c r="AN7" s="967"/>
      <c r="AO7" s="1349" t="s">
        <v>28</v>
      </c>
      <c r="AP7" s="1352">
        <v>75.417476167448598</v>
      </c>
      <c r="AQ7" s="1353">
        <v>89.684579505729317</v>
      </c>
      <c r="AR7" s="235">
        <v>67.637846374609893</v>
      </c>
      <c r="AS7" s="228"/>
      <c r="AT7" s="1349" t="s">
        <v>15</v>
      </c>
      <c r="AU7" s="1350">
        <v>92.906121452723326</v>
      </c>
    </row>
    <row r="8" spans="1:47">
      <c r="A8" s="811" t="s">
        <v>12</v>
      </c>
      <c r="B8" s="1038">
        <v>177944</v>
      </c>
      <c r="C8" s="1038">
        <v>89382</v>
      </c>
      <c r="D8" s="1038">
        <v>183548</v>
      </c>
      <c r="E8" s="1038">
        <v>92556</v>
      </c>
      <c r="F8" s="1038">
        <v>191190</v>
      </c>
      <c r="G8" s="1038">
        <v>95699</v>
      </c>
      <c r="H8" s="1038">
        <v>205795</v>
      </c>
      <c r="I8" s="1038">
        <v>101283</v>
      </c>
      <c r="J8" s="1038">
        <v>200790</v>
      </c>
      <c r="K8" s="1038">
        <v>97989</v>
      </c>
      <c r="L8" s="1038">
        <v>203927</v>
      </c>
      <c r="M8" s="1038">
        <v>99666</v>
      </c>
      <c r="N8" s="1038">
        <v>212908</v>
      </c>
      <c r="O8" s="1038">
        <v>103396</v>
      </c>
      <c r="P8" s="1038">
        <v>225098</v>
      </c>
      <c r="Q8" s="1038">
        <v>107999</v>
      </c>
      <c r="R8" s="974"/>
      <c r="S8" s="1238" t="s">
        <v>12</v>
      </c>
      <c r="T8" s="1352">
        <v>88.62194332387071</v>
      </c>
      <c r="U8" s="1352">
        <v>91.216361020114505</v>
      </c>
      <c r="V8" s="1352">
        <v>90.006718090297028</v>
      </c>
      <c r="W8" s="1352">
        <v>92.866173017879717</v>
      </c>
      <c r="X8" s="1352">
        <v>89.799349953970733</v>
      </c>
      <c r="Y8" s="1352">
        <v>92.555804866725992</v>
      </c>
      <c r="Z8" s="1352">
        <v>91.424623941572108</v>
      </c>
      <c r="AA8" s="1352">
        <v>93.781423902073172</v>
      </c>
      <c r="AB8" s="938"/>
      <c r="AC8" s="1238" t="s">
        <v>12</v>
      </c>
      <c r="AD8" s="1352">
        <v>88.62194332387071</v>
      </c>
      <c r="AE8" s="1352">
        <v>90.006718090297028</v>
      </c>
      <c r="AF8" s="1352">
        <v>91.424623941572108</v>
      </c>
      <c r="AG8" s="1037"/>
      <c r="AH8" s="1238" t="s">
        <v>15</v>
      </c>
      <c r="AI8" s="1352">
        <v>98.503811180405293</v>
      </c>
      <c r="AJ8" s="1352">
        <v>99.376931791163756</v>
      </c>
      <c r="AK8" s="1352">
        <v>98.836299417790769</v>
      </c>
      <c r="AL8" s="938"/>
      <c r="AM8" s="1362">
        <f t="shared" ref="AM8:AM28" si="0">AK8-AI8</f>
        <v>0.33248823738547628</v>
      </c>
      <c r="AN8" s="967"/>
      <c r="AO8" s="1349" t="s">
        <v>12</v>
      </c>
      <c r="AP8" s="1352">
        <v>91.424623941572108</v>
      </c>
      <c r="AQ8" s="1353"/>
      <c r="AR8" s="235"/>
      <c r="AS8" s="228"/>
      <c r="AT8" s="1349" t="s">
        <v>79</v>
      </c>
      <c r="AU8" s="1350">
        <v>84.968314924506117</v>
      </c>
    </row>
    <row r="9" spans="1:47">
      <c r="A9" s="811" t="s">
        <v>131</v>
      </c>
      <c r="B9" s="976">
        <v>2533112</v>
      </c>
      <c r="C9" s="976">
        <v>1360877</v>
      </c>
      <c r="D9" s="976">
        <v>2574846</v>
      </c>
      <c r="E9" s="976">
        <v>1360838</v>
      </c>
      <c r="F9" s="976">
        <v>2635404</v>
      </c>
      <c r="G9" s="976">
        <v>1383617</v>
      </c>
      <c r="H9" s="1039">
        <v>2513815</v>
      </c>
      <c r="I9" s="1039">
        <v>1311615</v>
      </c>
      <c r="J9" s="976">
        <v>3092651</v>
      </c>
      <c r="K9" s="976">
        <v>1612244</v>
      </c>
      <c r="L9" s="976">
        <v>3067926</v>
      </c>
      <c r="M9" s="976">
        <v>1584270</v>
      </c>
      <c r="N9" s="976">
        <v>3087191</v>
      </c>
      <c r="O9" s="976">
        <v>1587046</v>
      </c>
      <c r="P9" s="1039">
        <v>2953013</v>
      </c>
      <c r="Q9" s="1039">
        <v>1509487</v>
      </c>
      <c r="R9" s="974"/>
      <c r="S9" s="1238" t="s">
        <v>13</v>
      </c>
      <c r="T9" s="1352">
        <v>81.907463855443126</v>
      </c>
      <c r="U9" s="1352">
        <v>84.408873594815674</v>
      </c>
      <c r="V9" s="1352">
        <v>83.927904388828154</v>
      </c>
      <c r="W9" s="1352">
        <v>85.896848390741482</v>
      </c>
      <c r="X9" s="1352">
        <v>85.365758062912207</v>
      </c>
      <c r="Y9" s="1352">
        <v>87.181909030992159</v>
      </c>
      <c r="Z9" s="1352">
        <v>85.127122704844169</v>
      </c>
      <c r="AA9" s="1352">
        <v>86.891440602005844</v>
      </c>
      <c r="AB9" s="938"/>
      <c r="AC9" s="1238" t="s">
        <v>13</v>
      </c>
      <c r="AD9" s="1352">
        <v>81.907463855443126</v>
      </c>
      <c r="AE9" s="1352">
        <v>83.927904388828154</v>
      </c>
      <c r="AF9" s="1352">
        <v>85.127122704844169</v>
      </c>
      <c r="AG9" s="1037"/>
      <c r="AH9" s="1238" t="s">
        <v>32</v>
      </c>
      <c r="AI9" s="1366">
        <v>97</v>
      </c>
      <c r="AJ9" s="1367">
        <v>98</v>
      </c>
      <c r="AK9" s="1367">
        <v>99</v>
      </c>
      <c r="AL9" s="938"/>
      <c r="AM9" s="1362">
        <f t="shared" si="0"/>
        <v>2</v>
      </c>
      <c r="AN9" s="967"/>
      <c r="AO9" s="1349" t="s">
        <v>13</v>
      </c>
      <c r="AP9" s="1352">
        <v>85.127122704844169</v>
      </c>
      <c r="AQ9" s="1353">
        <v>79.157196554849861</v>
      </c>
      <c r="AR9" s="235">
        <v>67.38424384096173</v>
      </c>
      <c r="AS9" s="228"/>
      <c r="AT9" s="1238" t="s">
        <v>20</v>
      </c>
      <c r="AU9" s="1350">
        <v>83.927364335650225</v>
      </c>
    </row>
    <row r="10" spans="1:47">
      <c r="A10" s="811" t="s">
        <v>29</v>
      </c>
      <c r="B10" s="958">
        <v>261057</v>
      </c>
      <c r="C10" s="958">
        <v>128391</v>
      </c>
      <c r="D10" s="958">
        <v>248748</v>
      </c>
      <c r="E10" s="958">
        <v>122638</v>
      </c>
      <c r="F10" s="958">
        <v>241481</v>
      </c>
      <c r="G10" s="958">
        <v>118848</v>
      </c>
      <c r="H10" s="958">
        <v>248233</v>
      </c>
      <c r="I10" s="958">
        <v>122126</v>
      </c>
      <c r="J10" s="958">
        <v>277321</v>
      </c>
      <c r="K10" s="958">
        <v>134787</v>
      </c>
      <c r="L10" s="958">
        <v>263941</v>
      </c>
      <c r="M10" s="958">
        <v>128933</v>
      </c>
      <c r="N10" s="958">
        <v>259379</v>
      </c>
      <c r="O10" s="958">
        <v>126325</v>
      </c>
      <c r="P10" s="958">
        <v>265615</v>
      </c>
      <c r="Q10" s="958">
        <v>129225</v>
      </c>
      <c r="R10" s="974"/>
      <c r="S10" s="1238" t="s">
        <v>29</v>
      </c>
      <c r="T10" s="1352">
        <v>94.135316113817552</v>
      </c>
      <c r="U10" s="1352">
        <v>95.254735248948336</v>
      </c>
      <c r="V10" s="1352">
        <v>94.243789331706708</v>
      </c>
      <c r="W10" s="1352">
        <v>95.117619228591593</v>
      </c>
      <c r="X10" s="1352">
        <v>93.099672679746632</v>
      </c>
      <c r="Y10" s="1352">
        <v>94.081139916881057</v>
      </c>
      <c r="Z10" s="1352">
        <v>93.455941870752781</v>
      </c>
      <c r="AA10" s="1352">
        <v>94.506480944089759</v>
      </c>
      <c r="AB10" s="938"/>
      <c r="AC10" s="1238" t="s">
        <v>29</v>
      </c>
      <c r="AD10" s="1352">
        <v>94.135316113817552</v>
      </c>
      <c r="AE10" s="1352">
        <v>94.243789331706708</v>
      </c>
      <c r="AF10" s="1352">
        <v>93.455941870752781</v>
      </c>
      <c r="AG10" s="1037"/>
      <c r="AH10" s="1238" t="s">
        <v>20</v>
      </c>
      <c r="AI10" s="1352">
        <v>92.552596534479306</v>
      </c>
      <c r="AJ10" s="1352">
        <v>93.615516178930292</v>
      </c>
      <c r="AK10" s="1354">
        <v>95.807493533847293</v>
      </c>
      <c r="AL10" s="938"/>
      <c r="AM10" s="1362">
        <f t="shared" si="0"/>
        <v>3.2548969993679862</v>
      </c>
      <c r="AN10" s="967"/>
      <c r="AO10" s="1349" t="s">
        <v>29</v>
      </c>
      <c r="AP10" s="1352">
        <v>93.455941870752781</v>
      </c>
      <c r="AQ10" s="1353">
        <v>84.268418691004001</v>
      </c>
      <c r="AR10" s="235">
        <v>78.753844387267279</v>
      </c>
      <c r="AS10" s="228"/>
      <c r="AT10" s="1349" t="s">
        <v>29</v>
      </c>
      <c r="AU10" s="1350">
        <v>78.753844387267279</v>
      </c>
    </row>
    <row r="11" spans="1:47">
      <c r="A11" s="811" t="s">
        <v>30</v>
      </c>
      <c r="B11" s="1039">
        <v>657292</v>
      </c>
      <c r="C11" s="1039">
        <v>343606</v>
      </c>
      <c r="D11" s="1039">
        <v>608307</v>
      </c>
      <c r="E11" s="1039">
        <v>321042</v>
      </c>
      <c r="F11" s="1039">
        <v>597498</v>
      </c>
      <c r="G11" s="1039">
        <v>315252</v>
      </c>
      <c r="H11" s="1039">
        <v>602316</v>
      </c>
      <c r="I11" s="1039">
        <v>318356</v>
      </c>
      <c r="J11" s="1039">
        <v>703045</v>
      </c>
      <c r="K11" s="1039">
        <v>363821</v>
      </c>
      <c r="L11" s="1039">
        <v>659103</v>
      </c>
      <c r="M11" s="1039">
        <v>343557</v>
      </c>
      <c r="N11" s="1039">
        <v>645566</v>
      </c>
      <c r="O11" s="1039">
        <v>336237</v>
      </c>
      <c r="P11" s="1039">
        <v>650158</v>
      </c>
      <c r="Q11" s="1039">
        <v>338782</v>
      </c>
      <c r="R11" s="974"/>
      <c r="S11" s="1238" t="s">
        <v>30</v>
      </c>
      <c r="T11" s="1352">
        <v>93.492166219801007</v>
      </c>
      <c r="U11" s="1352">
        <v>94.443696213247719</v>
      </c>
      <c r="V11" s="1352">
        <v>92.293162070268238</v>
      </c>
      <c r="W11" s="1352">
        <v>93.446502327124762</v>
      </c>
      <c r="X11" s="1352">
        <v>92.554130793753075</v>
      </c>
      <c r="Y11" s="1352">
        <v>93.758866513798296</v>
      </c>
      <c r="Z11" s="1352">
        <v>92.64148099385072</v>
      </c>
      <c r="AA11" s="1352">
        <v>93.970754054229559</v>
      </c>
      <c r="AB11" s="938"/>
      <c r="AC11" s="1238" t="s">
        <v>30</v>
      </c>
      <c r="AD11" s="1352">
        <v>93.492166219801007</v>
      </c>
      <c r="AE11" s="1352">
        <v>92.293162070268238</v>
      </c>
      <c r="AF11" s="1352">
        <v>92.64148099385072</v>
      </c>
      <c r="AG11" s="1037"/>
      <c r="AH11" s="1238" t="s">
        <v>29</v>
      </c>
      <c r="AI11" s="1352">
        <v>94.135316113817552</v>
      </c>
      <c r="AJ11" s="1352">
        <v>94.243789331706708</v>
      </c>
      <c r="AK11" s="1352">
        <v>93.455941870752781</v>
      </c>
      <c r="AL11" s="938"/>
      <c r="AM11" s="1362">
        <f t="shared" si="0"/>
        <v>-0.67937424306477112</v>
      </c>
      <c r="AN11" s="967"/>
      <c r="AO11" s="1349" t="s">
        <v>30</v>
      </c>
      <c r="AP11" s="1352">
        <v>92.64148099385072</v>
      </c>
      <c r="AQ11" s="1353">
        <v>74.957945025238914</v>
      </c>
      <c r="AR11" s="235">
        <v>69.44215039393778</v>
      </c>
      <c r="AS11" s="228"/>
      <c r="AT11" s="1349" t="s">
        <v>32</v>
      </c>
      <c r="AU11" s="1350">
        <v>77.741394462894775</v>
      </c>
    </row>
    <row r="12" spans="1:47">
      <c r="A12" s="811" t="s">
        <v>14</v>
      </c>
      <c r="B12" s="1039">
        <v>45475</v>
      </c>
      <c r="C12" s="1039">
        <v>24098</v>
      </c>
      <c r="D12" s="1039">
        <v>47625</v>
      </c>
      <c r="E12" s="1039">
        <v>25207</v>
      </c>
      <c r="F12" s="1039">
        <v>48167</v>
      </c>
      <c r="G12" s="1039">
        <v>25316</v>
      </c>
      <c r="H12" s="1039" t="s">
        <v>11</v>
      </c>
      <c r="I12" s="1039" t="s">
        <v>11</v>
      </c>
      <c r="J12" s="1039">
        <v>59426</v>
      </c>
      <c r="K12" s="1039">
        <v>30609</v>
      </c>
      <c r="L12" s="1039">
        <v>60342</v>
      </c>
      <c r="M12" s="1039">
        <v>30969</v>
      </c>
      <c r="N12" s="1039">
        <v>61490</v>
      </c>
      <c r="O12" s="1039">
        <v>31381</v>
      </c>
      <c r="P12" s="1039">
        <v>65036</v>
      </c>
      <c r="Q12" s="1039">
        <v>33079</v>
      </c>
      <c r="R12" s="974"/>
      <c r="S12" s="1238" t="s">
        <v>14</v>
      </c>
      <c r="T12" s="1352">
        <v>76.523743815838188</v>
      </c>
      <c r="U12" s="1352">
        <v>78.728478552059855</v>
      </c>
      <c r="V12" s="1352">
        <v>78.925126777368988</v>
      </c>
      <c r="W12" s="1352">
        <v>81.394297523329783</v>
      </c>
      <c r="X12" s="1352">
        <v>78.333062286550657</v>
      </c>
      <c r="Y12" s="1352">
        <v>80.673018705586188</v>
      </c>
      <c r="Z12" s="1363" t="s">
        <v>11</v>
      </c>
      <c r="AA12" s="1363" t="s">
        <v>11</v>
      </c>
      <c r="AB12" s="938"/>
      <c r="AC12" s="1238" t="s">
        <v>14</v>
      </c>
      <c r="AD12" s="1352">
        <v>76.523743815838188</v>
      </c>
      <c r="AE12" s="1352">
        <v>78.925126777368988</v>
      </c>
      <c r="AF12" s="1352">
        <v>78.333062286550657</v>
      </c>
      <c r="AG12" s="1037"/>
      <c r="AH12" s="1238" t="s">
        <v>30</v>
      </c>
      <c r="AI12" s="1352">
        <v>93.492166219801007</v>
      </c>
      <c r="AJ12" s="1352">
        <v>92.293162070268238</v>
      </c>
      <c r="AK12" s="1352">
        <v>92.64148099385072</v>
      </c>
      <c r="AL12" s="938"/>
      <c r="AM12" s="1362">
        <f t="shared" si="0"/>
        <v>-0.85068522595028639</v>
      </c>
      <c r="AN12" s="967"/>
      <c r="AO12" s="1349" t="s">
        <v>14</v>
      </c>
      <c r="AP12" s="1352">
        <v>78.333062286550657</v>
      </c>
      <c r="AQ12" s="1353">
        <v>72.225226686856672</v>
      </c>
      <c r="AR12" s="235">
        <v>56.576231807217845</v>
      </c>
      <c r="AS12" s="228"/>
      <c r="AT12" s="1349" t="s">
        <v>17</v>
      </c>
      <c r="AU12" s="1350">
        <v>73.55065230574688</v>
      </c>
    </row>
    <row r="13" spans="1:47">
      <c r="A13" s="811" t="s">
        <v>15</v>
      </c>
      <c r="B13" s="1039">
        <v>139310</v>
      </c>
      <c r="C13" s="1039">
        <v>66350</v>
      </c>
      <c r="D13" s="1039">
        <v>142111</v>
      </c>
      <c r="E13" s="1039">
        <v>67879</v>
      </c>
      <c r="F13" s="958">
        <v>137676</v>
      </c>
      <c r="G13" s="958">
        <v>66319</v>
      </c>
      <c r="H13" s="958" t="s">
        <v>11</v>
      </c>
      <c r="I13" s="958" t="s">
        <v>11</v>
      </c>
      <c r="J13" s="1039">
        <v>141426</v>
      </c>
      <c r="K13" s="1039">
        <v>66954</v>
      </c>
      <c r="L13" s="1039">
        <v>143002</v>
      </c>
      <c r="M13" s="1039">
        <v>68000</v>
      </c>
      <c r="N13" s="958">
        <v>139297</v>
      </c>
      <c r="O13" s="958">
        <v>66911</v>
      </c>
      <c r="P13" s="958" t="s">
        <v>11</v>
      </c>
      <c r="Q13" s="958" t="s">
        <v>11</v>
      </c>
      <c r="R13" s="974"/>
      <c r="S13" s="1238" t="s">
        <v>15</v>
      </c>
      <c r="T13" s="1352">
        <v>98.503811180405293</v>
      </c>
      <c r="U13" s="1352">
        <v>99.097888102279171</v>
      </c>
      <c r="V13" s="1352">
        <v>99.376931791163756</v>
      </c>
      <c r="W13" s="1352">
        <v>99.822058823529417</v>
      </c>
      <c r="X13" s="1352">
        <v>98.836299417790769</v>
      </c>
      <c r="Y13" s="1352">
        <v>99.115242635740003</v>
      </c>
      <c r="Z13" s="1363" t="s">
        <v>11</v>
      </c>
      <c r="AA13" s="1363" t="s">
        <v>11</v>
      </c>
      <c r="AB13" s="938"/>
      <c r="AC13" s="1238" t="s">
        <v>15</v>
      </c>
      <c r="AD13" s="1352">
        <v>98.503811180405293</v>
      </c>
      <c r="AE13" s="1352">
        <v>99.376931791163756</v>
      </c>
      <c r="AF13" s="1352">
        <v>98.836299417790769</v>
      </c>
      <c r="AG13" s="1037"/>
      <c r="AH13" s="1238" t="s">
        <v>31</v>
      </c>
      <c r="AI13" s="1352">
        <v>93.679381378636776</v>
      </c>
      <c r="AJ13" s="1352">
        <v>92.963180407615525</v>
      </c>
      <c r="AK13" s="1352">
        <v>92.164063262283008</v>
      </c>
      <c r="AL13" s="938"/>
      <c r="AM13" s="1362">
        <f t="shared" si="0"/>
        <v>-1.5153181163537681</v>
      </c>
      <c r="AN13" s="967"/>
      <c r="AO13" s="1349" t="s">
        <v>15</v>
      </c>
      <c r="AP13" s="1352">
        <v>98.836299417790769</v>
      </c>
      <c r="AQ13" s="1353">
        <v>94</v>
      </c>
      <c r="AR13" s="235">
        <v>92.906121452723326</v>
      </c>
      <c r="AS13" s="228"/>
      <c r="AT13" s="1349" t="s">
        <v>34</v>
      </c>
      <c r="AU13" s="1350">
        <v>71.166471185763896</v>
      </c>
    </row>
    <row r="14" spans="1:47">
      <c r="A14" s="811" t="s">
        <v>17</v>
      </c>
      <c r="B14" s="935">
        <v>208325</v>
      </c>
      <c r="C14" s="935">
        <v>105193</v>
      </c>
      <c r="D14" s="935">
        <v>219036</v>
      </c>
      <c r="E14" s="935">
        <v>109307</v>
      </c>
      <c r="F14" s="935">
        <v>235011</v>
      </c>
      <c r="G14" s="935">
        <v>117197</v>
      </c>
      <c r="H14" s="935">
        <v>272794</v>
      </c>
      <c r="I14" s="935">
        <v>138205</v>
      </c>
      <c r="J14" s="935">
        <v>248437</v>
      </c>
      <c r="K14" s="935">
        <v>121317</v>
      </c>
      <c r="L14" s="935">
        <v>262891</v>
      </c>
      <c r="M14" s="935">
        <v>128866</v>
      </c>
      <c r="N14" s="935">
        <v>272195</v>
      </c>
      <c r="O14" s="935">
        <v>133439</v>
      </c>
      <c r="P14" s="935">
        <v>307491</v>
      </c>
      <c r="Q14" s="935">
        <v>153442</v>
      </c>
      <c r="R14" s="979"/>
      <c r="S14" s="1238" t="s">
        <v>17</v>
      </c>
      <c r="T14" s="1352">
        <v>83.85425681359861</v>
      </c>
      <c r="U14" s="1352">
        <v>86.709199864816966</v>
      </c>
      <c r="V14" s="1352">
        <v>83.31818129947392</v>
      </c>
      <c r="W14" s="1352">
        <v>84.822218428445055</v>
      </c>
      <c r="X14" s="1352">
        <v>86.339205349106336</v>
      </c>
      <c r="Y14" s="1352">
        <v>87.828146194141141</v>
      </c>
      <c r="Z14" s="1352">
        <v>88.716092503520429</v>
      </c>
      <c r="AA14" s="1352">
        <v>90.069863531497248</v>
      </c>
      <c r="AB14" s="938"/>
      <c r="AC14" s="1238" t="s">
        <v>17</v>
      </c>
      <c r="AD14" s="1352">
        <v>83.85425681359861</v>
      </c>
      <c r="AE14" s="1352">
        <v>83.31818129947392</v>
      </c>
      <c r="AF14" s="1352">
        <v>88.716092503520429</v>
      </c>
      <c r="AG14" s="1037"/>
      <c r="AH14" s="1238" t="s">
        <v>12</v>
      </c>
      <c r="AI14" s="1352">
        <v>88.62194332387071</v>
      </c>
      <c r="AJ14" s="1352">
        <v>90.006718090297028</v>
      </c>
      <c r="AK14" s="1352">
        <v>91.424623941572108</v>
      </c>
      <c r="AL14" s="938"/>
      <c r="AM14" s="1362">
        <f t="shared" si="0"/>
        <v>2.8026806177013981</v>
      </c>
      <c r="AN14" s="967"/>
      <c r="AO14" s="1349" t="s">
        <v>17</v>
      </c>
      <c r="AP14" s="1352">
        <v>88.716092503520429</v>
      </c>
      <c r="AQ14" s="1353">
        <v>82.905649054401536</v>
      </c>
      <c r="AR14" s="235">
        <v>73.55065230574688</v>
      </c>
      <c r="AS14" s="228"/>
      <c r="AT14" s="1349" t="s">
        <v>30</v>
      </c>
      <c r="AU14" s="1350">
        <v>69.44215039393778</v>
      </c>
    </row>
    <row r="15" spans="1:47">
      <c r="A15" s="811" t="s">
        <v>31</v>
      </c>
      <c r="B15" s="1038">
        <v>104549</v>
      </c>
      <c r="C15" s="1038">
        <v>52803</v>
      </c>
      <c r="D15" s="1038">
        <v>110840</v>
      </c>
      <c r="E15" s="1038">
        <v>55940</v>
      </c>
      <c r="F15" s="936">
        <v>108920</v>
      </c>
      <c r="G15" s="936">
        <v>54890</v>
      </c>
      <c r="H15" s="936">
        <v>103903</v>
      </c>
      <c r="I15" s="936">
        <v>52359</v>
      </c>
      <c r="J15" s="1038">
        <v>111603</v>
      </c>
      <c r="K15" s="1038">
        <v>55932</v>
      </c>
      <c r="L15" s="1038">
        <v>119230</v>
      </c>
      <c r="M15" s="1038">
        <v>59632</v>
      </c>
      <c r="N15" s="1038">
        <v>119328</v>
      </c>
      <c r="O15" s="1038">
        <v>59384</v>
      </c>
      <c r="P15" s="936">
        <v>112737</v>
      </c>
      <c r="Q15" s="936">
        <v>56057</v>
      </c>
      <c r="R15" s="974"/>
      <c r="S15" s="1238" t="s">
        <v>31</v>
      </c>
      <c r="T15" s="1352">
        <v>93.679381378636776</v>
      </c>
      <c r="U15" s="1352">
        <v>94.405706929843376</v>
      </c>
      <c r="V15" s="1352">
        <v>92.963180407615525</v>
      </c>
      <c r="W15" s="1352">
        <v>93.808693319023334</v>
      </c>
      <c r="X15" s="1352">
        <v>91.277822472512739</v>
      </c>
      <c r="Y15" s="1352">
        <v>92.432304997979259</v>
      </c>
      <c r="Z15" s="1352">
        <v>92.164063262283008</v>
      </c>
      <c r="AA15" s="1352">
        <v>93.403143229213129</v>
      </c>
      <c r="AB15" s="938"/>
      <c r="AC15" s="1238" t="s">
        <v>31</v>
      </c>
      <c r="AD15" s="1352">
        <v>93.679381378636776</v>
      </c>
      <c r="AE15" s="1352">
        <v>92.963180407615525</v>
      </c>
      <c r="AF15" s="1352">
        <v>92.164063262283008</v>
      </c>
      <c r="AG15" s="1037"/>
      <c r="AH15" s="1238" t="s">
        <v>17</v>
      </c>
      <c r="AI15" s="1352">
        <v>83.85425681359861</v>
      </c>
      <c r="AJ15" s="1352">
        <v>81.940520582670516</v>
      </c>
      <c r="AK15" s="1352">
        <v>88.716092503520429</v>
      </c>
      <c r="AL15" s="938"/>
      <c r="AM15" s="1362">
        <f t="shared" si="0"/>
        <v>4.8618356899218185</v>
      </c>
      <c r="AN15" s="967"/>
      <c r="AO15" s="1349" t="s">
        <v>31</v>
      </c>
      <c r="AP15" s="1352">
        <v>92.164063262283008</v>
      </c>
      <c r="AQ15" s="1353">
        <v>66.603323967420849</v>
      </c>
      <c r="AR15" s="235">
        <v>61.384329636117052</v>
      </c>
      <c r="AS15" s="228"/>
      <c r="AT15" s="1349" t="s">
        <v>28</v>
      </c>
      <c r="AU15" s="1350">
        <v>67.637846374609893</v>
      </c>
    </row>
    <row r="16" spans="1:47">
      <c r="A16" s="811" t="s">
        <v>32</v>
      </c>
      <c r="B16" s="1313">
        <v>364265</v>
      </c>
      <c r="C16" s="1313">
        <v>183515</v>
      </c>
      <c r="D16" s="1313">
        <v>372873</v>
      </c>
      <c r="E16" s="1313">
        <v>187002</v>
      </c>
      <c r="F16" s="1313">
        <v>376498</v>
      </c>
      <c r="G16" s="1313">
        <v>187580</v>
      </c>
      <c r="H16" s="1313">
        <v>386303</v>
      </c>
      <c r="I16" s="1313">
        <v>193062</v>
      </c>
      <c r="J16" s="1313">
        <v>374585</v>
      </c>
      <c r="K16" s="1313">
        <v>188514</v>
      </c>
      <c r="L16" s="1313">
        <v>380338</v>
      </c>
      <c r="M16" s="1313">
        <v>191266</v>
      </c>
      <c r="N16" s="1313">
        <v>381537</v>
      </c>
      <c r="O16" s="1313">
        <v>190942</v>
      </c>
      <c r="P16" s="1313">
        <v>390306</v>
      </c>
      <c r="Q16" s="1313">
        <v>196199</v>
      </c>
      <c r="R16" s="974"/>
      <c r="S16" s="1238" t="s">
        <v>32</v>
      </c>
      <c r="T16" s="1369">
        <v>97</v>
      </c>
      <c r="U16" s="1369">
        <v>97</v>
      </c>
      <c r="V16" s="1370">
        <v>98</v>
      </c>
      <c r="W16" s="1370">
        <v>98</v>
      </c>
      <c r="X16" s="1370">
        <v>99</v>
      </c>
      <c r="Y16" s="1370">
        <v>98</v>
      </c>
      <c r="Z16" s="1370">
        <v>99</v>
      </c>
      <c r="AA16" s="1370">
        <v>98</v>
      </c>
      <c r="AB16" s="938"/>
      <c r="AC16" s="1238" t="s">
        <v>32</v>
      </c>
      <c r="AD16" s="1369">
        <v>97</v>
      </c>
      <c r="AE16" s="1370">
        <v>98</v>
      </c>
      <c r="AF16" s="1370">
        <v>99</v>
      </c>
      <c r="AG16" s="1037"/>
      <c r="AH16" s="1238" t="s">
        <v>33</v>
      </c>
      <c r="AI16" s="1352">
        <v>90.70036204463166</v>
      </c>
      <c r="AJ16" s="1352">
        <v>89.960949582430686</v>
      </c>
      <c r="AK16" s="1352">
        <v>85.761688517160039</v>
      </c>
      <c r="AL16" s="938"/>
      <c r="AM16" s="1362">
        <f t="shared" si="0"/>
        <v>-4.9386735274716216</v>
      </c>
      <c r="AN16" s="967"/>
      <c r="AO16" s="1349" t="s">
        <v>32</v>
      </c>
      <c r="AP16" s="1352">
        <v>83.796382793704836</v>
      </c>
      <c r="AQ16" s="1353">
        <v>92.774165030826438</v>
      </c>
      <c r="AR16" s="235">
        <v>77.741394462894775</v>
      </c>
      <c r="AS16" s="228"/>
      <c r="AT16" s="1349" t="s">
        <v>13</v>
      </c>
      <c r="AU16" s="1350">
        <v>67.38424384096173</v>
      </c>
    </row>
    <row r="17" spans="1:47">
      <c r="A17" s="811" t="s">
        <v>18</v>
      </c>
      <c r="B17" s="1348">
        <v>131.56</v>
      </c>
      <c r="C17" s="1348">
        <v>66.373999999999995</v>
      </c>
      <c r="D17" s="1348">
        <v>162.53399999999999</v>
      </c>
      <c r="E17" s="1348">
        <v>80.66</v>
      </c>
      <c r="F17" s="1348">
        <v>166.011</v>
      </c>
      <c r="G17" s="1348">
        <v>82.372</v>
      </c>
      <c r="H17" s="1348" t="s">
        <v>10</v>
      </c>
      <c r="I17" s="1348" t="s">
        <v>10</v>
      </c>
      <c r="J17" s="1348">
        <v>197.196</v>
      </c>
      <c r="K17" s="1348">
        <v>94.087999999999994</v>
      </c>
      <c r="L17" s="1348">
        <v>219.35300000000001</v>
      </c>
      <c r="M17" s="1348">
        <v>103.985</v>
      </c>
      <c r="N17" s="1348">
        <v>212.964</v>
      </c>
      <c r="O17" s="1348">
        <v>101.155</v>
      </c>
      <c r="P17" s="1348" t="s">
        <v>10</v>
      </c>
      <c r="Q17" s="1348" t="s">
        <v>10</v>
      </c>
      <c r="R17" s="974"/>
      <c r="S17" s="1238" t="s">
        <v>18</v>
      </c>
      <c r="T17" s="1352">
        <v>66.715349195724045</v>
      </c>
      <c r="U17" s="1352">
        <v>70.54459654791259</v>
      </c>
      <c r="V17" s="1352">
        <v>74.097003460176055</v>
      </c>
      <c r="W17" s="1352">
        <v>77.56888012694138</v>
      </c>
      <c r="X17" s="1352">
        <v>77.952611709021241</v>
      </c>
      <c r="Y17" s="1352">
        <v>81.431466561217931</v>
      </c>
      <c r="Z17" s="1363" t="s">
        <v>10</v>
      </c>
      <c r="AA17" s="1363" t="s">
        <v>10</v>
      </c>
      <c r="AB17" s="938"/>
      <c r="AC17" s="1238" t="s">
        <v>18</v>
      </c>
      <c r="AD17" s="1352">
        <v>66.715349195724045</v>
      </c>
      <c r="AE17" s="1352">
        <v>74.097003460176055</v>
      </c>
      <c r="AF17" s="1352">
        <v>77.952611709021241</v>
      </c>
      <c r="AG17" s="1037"/>
      <c r="AH17" s="1238" t="s">
        <v>13</v>
      </c>
      <c r="AI17" s="1352">
        <v>81.907463855443126</v>
      </c>
      <c r="AJ17" s="1352">
        <v>83.927904388828154</v>
      </c>
      <c r="AK17" s="1352">
        <v>85.127122704844169</v>
      </c>
      <c r="AL17" s="938"/>
      <c r="AM17" s="1362">
        <f t="shared" si="0"/>
        <v>3.2196588494010427</v>
      </c>
      <c r="AN17" s="967"/>
      <c r="AO17" s="1349" t="s">
        <v>18</v>
      </c>
      <c r="AP17" s="1352">
        <v>77.952611709021241</v>
      </c>
      <c r="AQ17" s="1353">
        <v>44.600029687643577</v>
      </c>
      <c r="AR17" s="235">
        <v>34.766887964516997</v>
      </c>
      <c r="AS17" s="228"/>
      <c r="AT17" s="1238" t="s">
        <v>23</v>
      </c>
      <c r="AU17" s="1350">
        <v>62.188514729574784</v>
      </c>
    </row>
    <row r="18" spans="1:47">
      <c r="A18" s="811" t="s">
        <v>19</v>
      </c>
      <c r="B18" s="1041">
        <v>128263</v>
      </c>
      <c r="C18" s="1041">
        <v>60741</v>
      </c>
      <c r="D18" s="1041">
        <v>127989</v>
      </c>
      <c r="E18" s="1041">
        <v>56868</v>
      </c>
      <c r="F18" s="1041">
        <v>127989</v>
      </c>
      <c r="G18" s="1041">
        <v>56868</v>
      </c>
      <c r="H18" s="1041">
        <v>93927</v>
      </c>
      <c r="I18" s="1041">
        <v>51609</v>
      </c>
      <c r="J18" s="1041">
        <v>143514</v>
      </c>
      <c r="K18" s="1041">
        <v>63862</v>
      </c>
      <c r="L18" s="1041">
        <v>142900</v>
      </c>
      <c r="M18" s="1041">
        <v>59861</v>
      </c>
      <c r="N18" s="1041">
        <v>142900</v>
      </c>
      <c r="O18" s="1041">
        <v>59861</v>
      </c>
      <c r="P18" s="1041">
        <v>113174</v>
      </c>
      <c r="Q18" s="1041">
        <v>60462</v>
      </c>
      <c r="R18" s="974"/>
      <c r="S18" s="1238" t="s">
        <v>19</v>
      </c>
      <c r="T18" s="1352">
        <v>89.373162200203467</v>
      </c>
      <c r="U18" s="1352">
        <v>95.112899689956464</v>
      </c>
      <c r="V18" s="1352">
        <v>89.565430370888734</v>
      </c>
      <c r="W18" s="1352">
        <v>95.000083526837173</v>
      </c>
      <c r="X18" s="1352">
        <v>89.565430370888734</v>
      </c>
      <c r="Y18" s="1352">
        <v>95.000083526837173</v>
      </c>
      <c r="Z18" s="1352">
        <v>82.993443723823489</v>
      </c>
      <c r="AA18" s="1352">
        <v>85.357745360722433</v>
      </c>
      <c r="AB18" s="938"/>
      <c r="AC18" s="1238" t="s">
        <v>19</v>
      </c>
      <c r="AD18" s="1352">
        <v>89.373162200203467</v>
      </c>
      <c r="AE18" s="1352">
        <v>89.565430370888734</v>
      </c>
      <c r="AF18" s="1352">
        <v>82.993443723823489</v>
      </c>
      <c r="AG18" s="1037"/>
      <c r="AH18" s="1238" t="s">
        <v>284</v>
      </c>
      <c r="AI18" s="1352">
        <v>85.921842674519695</v>
      </c>
      <c r="AJ18" s="1352">
        <v>90.353296288673931</v>
      </c>
      <c r="AK18" s="1352">
        <v>84.467572552414651</v>
      </c>
      <c r="AL18" s="938"/>
      <c r="AM18" s="1362">
        <f t="shared" si="0"/>
        <v>-1.4542701221050436</v>
      </c>
      <c r="AN18" s="967"/>
      <c r="AO18" s="1349" t="s">
        <v>19</v>
      </c>
      <c r="AP18" s="1352">
        <v>82.993443723823489</v>
      </c>
      <c r="AQ18" s="1353">
        <v>43.694151165952974</v>
      </c>
      <c r="AR18" s="235">
        <v>36.263280758517546</v>
      </c>
      <c r="AS18" s="228"/>
      <c r="AT18" s="1349" t="s">
        <v>31</v>
      </c>
      <c r="AU18" s="1350">
        <v>61.384329636117052</v>
      </c>
    </row>
    <row r="19" spans="1:47">
      <c r="A19" s="811" t="s">
        <v>20</v>
      </c>
      <c r="B19" s="1038">
        <v>1775728</v>
      </c>
      <c r="C19" s="1038">
        <v>912181</v>
      </c>
      <c r="D19" s="1038">
        <v>1786566</v>
      </c>
      <c r="E19" s="1038">
        <v>907955</v>
      </c>
      <c r="F19" s="1038">
        <v>1827830</v>
      </c>
      <c r="G19" s="1042">
        <v>926650</v>
      </c>
      <c r="H19" s="1042">
        <v>1995078</v>
      </c>
      <c r="I19" s="1042">
        <v>1010889</v>
      </c>
      <c r="J19" s="1038">
        <v>1918615</v>
      </c>
      <c r="K19" s="1038">
        <v>971305</v>
      </c>
      <c r="L19" s="1038">
        <v>1908408</v>
      </c>
      <c r="M19" s="1038">
        <v>957009</v>
      </c>
      <c r="N19" s="1038">
        <v>1936221</v>
      </c>
      <c r="O19" s="1038">
        <v>970728</v>
      </c>
      <c r="P19" s="1038">
        <v>2082382</v>
      </c>
      <c r="Q19" s="1042">
        <v>1044863</v>
      </c>
      <c r="R19" s="979"/>
      <c r="S19" s="1238" t="s">
        <v>20</v>
      </c>
      <c r="T19" s="1352">
        <v>92.552596534479306</v>
      </c>
      <c r="U19" s="1352">
        <v>93.912931571442542</v>
      </c>
      <c r="V19" s="1352">
        <v>93.615516178930292</v>
      </c>
      <c r="W19" s="1352">
        <v>94.874238382293157</v>
      </c>
      <c r="X19" s="1352">
        <v>94.40193035815642</v>
      </c>
      <c r="Y19" s="1371">
        <v>95.459284166110379</v>
      </c>
      <c r="Z19" s="1354">
        <v>95.807493533847293</v>
      </c>
      <c r="AA19" s="1354">
        <v>96.748473244817745</v>
      </c>
      <c r="AB19" s="938"/>
      <c r="AC19" s="1238" t="s">
        <v>20</v>
      </c>
      <c r="AD19" s="1352">
        <v>92.552596534479306</v>
      </c>
      <c r="AE19" s="1352">
        <v>93.615516178930292</v>
      </c>
      <c r="AF19" s="1354">
        <v>95.807493533847293</v>
      </c>
      <c r="AG19" s="1037"/>
      <c r="AH19" s="1238" t="s">
        <v>19</v>
      </c>
      <c r="AI19" s="1352">
        <v>89.373162200203467</v>
      </c>
      <c r="AJ19" s="1352">
        <v>89.565430370888734</v>
      </c>
      <c r="AK19" s="1352">
        <v>82.993443723823489</v>
      </c>
      <c r="AL19" s="938"/>
      <c r="AM19" s="1362">
        <f t="shared" si="0"/>
        <v>-6.3797184763799777</v>
      </c>
      <c r="AN19" s="967"/>
      <c r="AO19" s="1238" t="s">
        <v>20</v>
      </c>
      <c r="AP19" s="1354">
        <v>95.807493533847293</v>
      </c>
      <c r="AQ19" s="1355">
        <v>87.6</v>
      </c>
      <c r="AR19" s="235">
        <v>83.927364335650225</v>
      </c>
      <c r="AS19" s="228"/>
      <c r="AT19" s="1349" t="s">
        <v>77</v>
      </c>
      <c r="AU19" s="1350">
        <v>58.294625983328636</v>
      </c>
    </row>
    <row r="20" spans="1:47">
      <c r="A20" s="811" t="s">
        <v>21</v>
      </c>
      <c r="B20" s="1044">
        <v>70619</v>
      </c>
      <c r="C20" s="1044">
        <v>39090</v>
      </c>
      <c r="D20" s="1044">
        <v>71488</v>
      </c>
      <c r="E20" s="1044">
        <v>38370</v>
      </c>
      <c r="F20" s="1045">
        <v>71059</v>
      </c>
      <c r="G20" s="1045">
        <v>38053</v>
      </c>
      <c r="H20" s="1045" t="s">
        <v>11</v>
      </c>
      <c r="I20" s="1045" t="s">
        <v>11</v>
      </c>
      <c r="J20" s="1044">
        <v>88359</v>
      </c>
      <c r="K20" s="1044">
        <v>46803</v>
      </c>
      <c r="L20" s="1044">
        <v>88407</v>
      </c>
      <c r="M20" s="1044">
        <v>45671</v>
      </c>
      <c r="N20" s="1044">
        <v>86879</v>
      </c>
      <c r="O20" s="1044">
        <v>44822</v>
      </c>
      <c r="P20" s="1045" t="s">
        <v>11</v>
      </c>
      <c r="Q20" s="1045" t="s">
        <v>11</v>
      </c>
      <c r="R20" s="974"/>
      <c r="S20" s="1238" t="s">
        <v>21</v>
      </c>
      <c r="T20" s="1352">
        <v>79.922814880204612</v>
      </c>
      <c r="U20" s="1352">
        <v>83.520287161079423</v>
      </c>
      <c r="V20" s="1352">
        <v>80.86237515128893</v>
      </c>
      <c r="W20" s="1352">
        <v>84.013925685883819</v>
      </c>
      <c r="X20" s="1352">
        <v>81.790766468306501</v>
      </c>
      <c r="Y20" s="1352">
        <v>84.898041140511367</v>
      </c>
      <c r="Z20" s="1363" t="s">
        <v>11</v>
      </c>
      <c r="AA20" s="1363" t="s">
        <v>11</v>
      </c>
      <c r="AB20" s="938"/>
      <c r="AC20" s="1238" t="s">
        <v>21</v>
      </c>
      <c r="AD20" s="1352">
        <v>79.922814880204612</v>
      </c>
      <c r="AE20" s="1352">
        <v>80.86237515128893</v>
      </c>
      <c r="AF20" s="1352">
        <v>81.790766468306501</v>
      </c>
      <c r="AG20" s="1037"/>
      <c r="AH20" s="1238" t="s">
        <v>21</v>
      </c>
      <c r="AI20" s="1352">
        <v>79.922814880204612</v>
      </c>
      <c r="AJ20" s="1352">
        <v>80.86237515128893</v>
      </c>
      <c r="AK20" s="1352">
        <v>81.790766468306501</v>
      </c>
      <c r="AL20" s="938"/>
      <c r="AM20" s="1362">
        <f t="shared" si="0"/>
        <v>1.8679515881018887</v>
      </c>
      <c r="AN20" s="967"/>
      <c r="AO20" s="1349" t="s">
        <v>21</v>
      </c>
      <c r="AP20" s="1352">
        <v>81.790766468306501</v>
      </c>
      <c r="AQ20" s="1353">
        <v>55.139396146390055</v>
      </c>
      <c r="AR20" s="235">
        <v>45.098934734128285</v>
      </c>
      <c r="AS20" s="228"/>
      <c r="AT20" s="1349" t="s">
        <v>35</v>
      </c>
      <c r="AU20" s="1350">
        <v>57.911999999999999</v>
      </c>
    </row>
    <row r="21" spans="1:47">
      <c r="A21" s="811" t="s">
        <v>77</v>
      </c>
      <c r="B21" s="1044" t="s">
        <v>10</v>
      </c>
      <c r="C21" s="1044" t="s">
        <v>10</v>
      </c>
      <c r="D21" s="1044">
        <v>43724</v>
      </c>
      <c r="E21" s="1044">
        <v>23095</v>
      </c>
      <c r="F21" s="1044">
        <v>34125</v>
      </c>
      <c r="G21" s="1044">
        <v>17827</v>
      </c>
      <c r="H21" s="1044" t="s">
        <v>10</v>
      </c>
      <c r="I21" s="1044" t="s">
        <v>10</v>
      </c>
      <c r="J21" s="1044" t="s">
        <v>10</v>
      </c>
      <c r="K21" s="1044" t="s">
        <v>10</v>
      </c>
      <c r="L21" s="1044">
        <v>52661</v>
      </c>
      <c r="M21" s="1044">
        <v>27046</v>
      </c>
      <c r="N21" s="1044">
        <v>42492</v>
      </c>
      <c r="O21" s="1044">
        <v>21648</v>
      </c>
      <c r="P21" s="1044" t="s">
        <v>10</v>
      </c>
      <c r="Q21" s="1044" t="s">
        <v>10</v>
      </c>
      <c r="R21" s="974"/>
      <c r="S21" s="1238" t="s">
        <v>77</v>
      </c>
      <c r="T21" s="1363" t="s">
        <v>10</v>
      </c>
      <c r="U21" s="1363" t="s">
        <v>10</v>
      </c>
      <c r="V21" s="1352">
        <v>83.029186684643292</v>
      </c>
      <c r="W21" s="1352">
        <v>85.391555128299927</v>
      </c>
      <c r="X21" s="1352">
        <v>80.309234679469071</v>
      </c>
      <c r="Y21" s="1352">
        <v>82.349408721359936</v>
      </c>
      <c r="Z21" s="1363" t="s">
        <v>10</v>
      </c>
      <c r="AA21" s="1363" t="s">
        <v>10</v>
      </c>
      <c r="AB21" s="938"/>
      <c r="AC21" s="1238" t="s">
        <v>77</v>
      </c>
      <c r="AD21" s="1363" t="s">
        <v>10</v>
      </c>
      <c r="AE21" s="1352">
        <v>83.029186684643292</v>
      </c>
      <c r="AF21" s="1352">
        <v>80.309234679469071</v>
      </c>
      <c r="AG21" s="1037"/>
      <c r="AH21" s="1238" t="s">
        <v>77</v>
      </c>
      <c r="AI21" s="1363" t="s">
        <v>10</v>
      </c>
      <c r="AJ21" s="1352">
        <v>83.029186684643292</v>
      </c>
      <c r="AK21" s="1352">
        <v>80.309234679469071</v>
      </c>
      <c r="AL21" s="938"/>
      <c r="AM21" s="1362"/>
      <c r="AN21" s="967"/>
      <c r="AO21" s="1349" t="s">
        <v>77</v>
      </c>
      <c r="AP21" s="1352">
        <v>80.309234679469071</v>
      </c>
      <c r="AQ21" s="1356">
        <v>72.58769955409818</v>
      </c>
      <c r="AR21" s="235">
        <v>58.294625983328636</v>
      </c>
      <c r="AS21" s="228"/>
      <c r="AT21" s="1349" t="s">
        <v>14</v>
      </c>
      <c r="AU21" s="1350">
        <v>56.576231807217845</v>
      </c>
    </row>
    <row r="22" spans="1:47">
      <c r="A22" s="811" t="s">
        <v>33</v>
      </c>
      <c r="B22" s="1044">
        <v>88685.000000000015</v>
      </c>
      <c r="C22" s="1044">
        <v>45921.99999999992</v>
      </c>
      <c r="D22" s="1044">
        <v>93070</v>
      </c>
      <c r="E22" s="1044">
        <v>48420</v>
      </c>
      <c r="F22" s="1044">
        <v>100281.99999999991</v>
      </c>
      <c r="G22" s="1044">
        <v>52403.999999999753</v>
      </c>
      <c r="H22" s="1044" t="s">
        <v>11</v>
      </c>
      <c r="I22" s="1044" t="s">
        <v>11</v>
      </c>
      <c r="J22" s="1044">
        <v>97778.000000000073</v>
      </c>
      <c r="K22" s="1044">
        <v>49639.000000000029</v>
      </c>
      <c r="L22" s="1044">
        <v>103456.00000000057</v>
      </c>
      <c r="M22" s="1044">
        <v>52935.999999999978</v>
      </c>
      <c r="N22" s="1044">
        <v>116930.99999999942</v>
      </c>
      <c r="O22" s="1044">
        <v>59640.000000000466</v>
      </c>
      <c r="P22" s="1044" t="s">
        <v>11</v>
      </c>
      <c r="Q22" s="1044" t="s">
        <v>11</v>
      </c>
      <c r="R22" s="979"/>
      <c r="S22" s="1238" t="s">
        <v>33</v>
      </c>
      <c r="T22" s="1352">
        <v>90.70036204463166</v>
      </c>
      <c r="U22" s="1352">
        <v>92.511936179213706</v>
      </c>
      <c r="V22" s="1352">
        <v>89.960949582430686</v>
      </c>
      <c r="W22" s="1352">
        <v>91.468943630043867</v>
      </c>
      <c r="X22" s="1352">
        <v>85.761688517160039</v>
      </c>
      <c r="Y22" s="1352">
        <v>87.867203219314788</v>
      </c>
      <c r="Z22" s="1363" t="s">
        <v>10</v>
      </c>
      <c r="AA22" s="1363" t="s">
        <v>10</v>
      </c>
      <c r="AB22" s="938"/>
      <c r="AC22" s="1238" t="s">
        <v>33</v>
      </c>
      <c r="AD22" s="1352">
        <v>90.70036204463166</v>
      </c>
      <c r="AE22" s="1352">
        <v>89.960949582430686</v>
      </c>
      <c r="AF22" s="1352">
        <v>85.761688517160039</v>
      </c>
      <c r="AG22" s="1037"/>
      <c r="AH22" s="1238" t="s">
        <v>34</v>
      </c>
      <c r="AI22" s="1352">
        <v>76.618390284378066</v>
      </c>
      <c r="AJ22" s="1352">
        <v>77.771258004439119</v>
      </c>
      <c r="AK22" s="1352">
        <v>79.759543131950707</v>
      </c>
      <c r="AL22" s="938"/>
      <c r="AM22" s="1362">
        <f t="shared" si="0"/>
        <v>3.1411528475726413</v>
      </c>
      <c r="AN22" s="967"/>
      <c r="AO22" s="1349" t="s">
        <v>33</v>
      </c>
      <c r="AP22" s="1352">
        <v>85.761688517160039</v>
      </c>
      <c r="AQ22" s="1356">
        <v>59.262703641767665</v>
      </c>
      <c r="AR22" s="235">
        <v>50.824695304100445</v>
      </c>
      <c r="AS22" s="228"/>
      <c r="AT22" s="1349" t="s">
        <v>284</v>
      </c>
      <c r="AU22" s="1350">
        <v>52.197788056249763</v>
      </c>
    </row>
    <row r="23" spans="1:47">
      <c r="A23" s="811" t="s">
        <v>79</v>
      </c>
      <c r="B23" s="1044">
        <v>546094</v>
      </c>
      <c r="C23" s="1044">
        <v>270016</v>
      </c>
      <c r="D23" s="1044">
        <v>493550.99999999942</v>
      </c>
      <c r="E23" s="1044">
        <v>245972.99999999971</v>
      </c>
      <c r="F23" s="1044">
        <v>522560.99999999994</v>
      </c>
      <c r="G23" s="1044">
        <v>263486.00000000058</v>
      </c>
      <c r="H23" s="1044" t="s">
        <v>11</v>
      </c>
      <c r="I23" s="1044" t="s">
        <v>11</v>
      </c>
      <c r="J23" s="1044">
        <v>532978</v>
      </c>
      <c r="K23" s="1044">
        <v>261024</v>
      </c>
      <c r="L23" s="1044">
        <v>469349</v>
      </c>
      <c r="M23" s="1044">
        <v>228692</v>
      </c>
      <c r="N23" s="1044">
        <v>506591</v>
      </c>
      <c r="O23" s="1044">
        <v>250715</v>
      </c>
      <c r="P23" s="1044">
        <v>620544</v>
      </c>
      <c r="Q23" s="1044">
        <v>301825</v>
      </c>
      <c r="R23" s="979"/>
      <c r="S23" s="1238" t="s">
        <v>79</v>
      </c>
      <c r="T23" s="1352">
        <v>102.46088956767447</v>
      </c>
      <c r="U23" s="1352">
        <v>103.44489395611131</v>
      </c>
      <c r="V23" s="1352">
        <v>105.15650400874389</v>
      </c>
      <c r="W23" s="1352">
        <v>107.55645147184848</v>
      </c>
      <c r="X23" s="1352">
        <v>103.15244447690542</v>
      </c>
      <c r="Y23" s="1352">
        <v>105.09383164150552</v>
      </c>
      <c r="Z23" s="1363" t="s">
        <v>11</v>
      </c>
      <c r="AA23" s="1363" t="s">
        <v>11</v>
      </c>
      <c r="AB23" s="938"/>
      <c r="AC23" s="1238" t="s">
        <v>79</v>
      </c>
      <c r="AD23" s="1352">
        <v>102.46088956767447</v>
      </c>
      <c r="AE23" s="1352">
        <v>105.15650400874389</v>
      </c>
      <c r="AF23" s="1352">
        <v>103.15244447690542</v>
      </c>
      <c r="AG23" s="1037"/>
      <c r="AH23" s="1238" t="s">
        <v>14</v>
      </c>
      <c r="AI23" s="1352">
        <v>76.523743815838188</v>
      </c>
      <c r="AJ23" s="1352">
        <v>78.925126777368988</v>
      </c>
      <c r="AK23" s="1352">
        <v>78.333062286550657</v>
      </c>
      <c r="AL23" s="938"/>
      <c r="AM23" s="1362">
        <f t="shared" si="0"/>
        <v>1.8093184707124692</v>
      </c>
      <c r="AN23" s="967"/>
      <c r="AO23" s="1349" t="s">
        <v>79</v>
      </c>
      <c r="AP23" s="1352">
        <v>103.15244447690542</v>
      </c>
      <c r="AQ23" s="1356">
        <v>82.371596092935533</v>
      </c>
      <c r="AR23" s="235">
        <v>84.968314924506117</v>
      </c>
      <c r="AS23" s="228"/>
      <c r="AT23" s="1349" t="s">
        <v>33</v>
      </c>
      <c r="AU23" s="1350">
        <v>50.824695304100445</v>
      </c>
    </row>
    <row r="24" spans="1:47">
      <c r="A24" s="811" t="s">
        <v>34</v>
      </c>
      <c r="B24" s="1044">
        <v>203146</v>
      </c>
      <c r="C24" s="1044">
        <v>105267</v>
      </c>
      <c r="D24" s="1044">
        <v>152420</v>
      </c>
      <c r="E24" s="1044">
        <v>75164</v>
      </c>
      <c r="F24" s="1044">
        <v>125284</v>
      </c>
      <c r="G24" s="1044">
        <v>60958</v>
      </c>
      <c r="H24" s="1044">
        <v>106144</v>
      </c>
      <c r="I24" s="1044">
        <v>53350</v>
      </c>
      <c r="J24" s="1044">
        <v>265140</v>
      </c>
      <c r="K24" s="1044">
        <v>134512</v>
      </c>
      <c r="L24" s="1044">
        <v>195985</v>
      </c>
      <c r="M24" s="1044">
        <v>93823</v>
      </c>
      <c r="N24" s="1044">
        <v>158374</v>
      </c>
      <c r="O24" s="1044">
        <v>74735</v>
      </c>
      <c r="P24" s="1044">
        <v>133080</v>
      </c>
      <c r="Q24" s="1044">
        <v>64651</v>
      </c>
      <c r="R24" s="979"/>
      <c r="S24" s="1238" t="s">
        <v>34</v>
      </c>
      <c r="T24" s="1352">
        <v>76.618390284378066</v>
      </c>
      <c r="U24" s="1352">
        <v>78.2584453431664</v>
      </c>
      <c r="V24" s="1352">
        <v>77.771258004439119</v>
      </c>
      <c r="W24" s="1352">
        <v>80.11255235922961</v>
      </c>
      <c r="X24" s="1352">
        <v>79.106418982913866</v>
      </c>
      <c r="Y24" s="1352">
        <v>81.565531544791597</v>
      </c>
      <c r="Z24" s="1352">
        <v>79.759543131950707</v>
      </c>
      <c r="AA24" s="1352">
        <v>82.51999195681428</v>
      </c>
      <c r="AB24" s="938"/>
      <c r="AC24" s="1238" t="s">
        <v>34</v>
      </c>
      <c r="AD24" s="1352">
        <v>76.618390284378066</v>
      </c>
      <c r="AE24" s="1352">
        <v>77.771258004439119</v>
      </c>
      <c r="AF24" s="1352">
        <v>79.759543131950707</v>
      </c>
      <c r="AG24" s="1037"/>
      <c r="AH24" s="1238" t="s">
        <v>18</v>
      </c>
      <c r="AI24" s="1352">
        <v>66.715349195724045</v>
      </c>
      <c r="AJ24" s="1352">
        <v>74.097003460176055</v>
      </c>
      <c r="AK24" s="1352">
        <v>77.952611709021241</v>
      </c>
      <c r="AL24" s="938"/>
      <c r="AM24" s="1362">
        <f t="shared" si="0"/>
        <v>11.237262513297196</v>
      </c>
      <c r="AN24" s="967"/>
      <c r="AO24" s="1349" t="s">
        <v>34</v>
      </c>
      <c r="AP24" s="1352">
        <v>79.759543131950707</v>
      </c>
      <c r="AQ24" s="1353">
        <v>89.226277372262771</v>
      </c>
      <c r="AR24" s="235">
        <v>71.166471185763896</v>
      </c>
      <c r="AS24" s="228"/>
      <c r="AT24" s="1349" t="s">
        <v>21</v>
      </c>
      <c r="AU24" s="1350">
        <v>45.098934734128285</v>
      </c>
    </row>
    <row r="25" spans="1:47">
      <c r="A25" s="811" t="s">
        <v>284</v>
      </c>
      <c r="B25" s="1009">
        <v>127502</v>
      </c>
      <c r="C25" s="1009">
        <v>70282</v>
      </c>
      <c r="D25" s="1009">
        <v>131708</v>
      </c>
      <c r="E25" s="1009">
        <v>72409</v>
      </c>
      <c r="F25" s="1009">
        <v>134643</v>
      </c>
      <c r="G25" s="1009">
        <v>73936</v>
      </c>
      <c r="H25" s="1010">
        <v>137643</v>
      </c>
      <c r="I25" s="1010">
        <v>75495</v>
      </c>
      <c r="J25" s="1009">
        <v>148393</v>
      </c>
      <c r="K25" s="1009">
        <v>79199</v>
      </c>
      <c r="L25" s="1009">
        <v>145770</v>
      </c>
      <c r="M25" s="1009">
        <v>78266</v>
      </c>
      <c r="N25" s="1009">
        <v>159402</v>
      </c>
      <c r="O25" s="1009">
        <v>84042</v>
      </c>
      <c r="P25" s="1008">
        <v>160854</v>
      </c>
      <c r="Q25" s="1008">
        <v>82537</v>
      </c>
      <c r="R25" s="974"/>
      <c r="S25" s="1238" t="s">
        <v>284</v>
      </c>
      <c r="T25" s="1352">
        <v>85.921842674519695</v>
      </c>
      <c r="U25" s="1352">
        <v>88.741019457316384</v>
      </c>
      <c r="V25" s="1352">
        <v>90.353296288673931</v>
      </c>
      <c r="W25" s="1352">
        <v>92.51654613753098</v>
      </c>
      <c r="X25" s="1352">
        <v>84.467572552414651</v>
      </c>
      <c r="Y25" s="1352">
        <v>87.975060089003122</v>
      </c>
      <c r="Z25" s="1353">
        <v>85.570144354507818</v>
      </c>
      <c r="AA25" s="1353">
        <v>91.468068866084309</v>
      </c>
      <c r="AB25" s="938"/>
      <c r="AC25" s="1238" t="s">
        <v>284</v>
      </c>
      <c r="AD25" s="1352">
        <v>85.921842674519695</v>
      </c>
      <c r="AE25" s="1352">
        <v>90.353296288673931</v>
      </c>
      <c r="AF25" s="1353">
        <v>85.570144354507818</v>
      </c>
      <c r="AG25" s="1037"/>
      <c r="AH25" s="1238" t="s">
        <v>35</v>
      </c>
      <c r="AI25" s="1352">
        <v>72.856762190838396</v>
      </c>
      <c r="AJ25" s="1352">
        <v>72.08352356008362</v>
      </c>
      <c r="AK25" s="1352">
        <v>76</v>
      </c>
      <c r="AL25" s="938"/>
      <c r="AM25" s="1362">
        <f t="shared" si="0"/>
        <v>3.1432378091616044</v>
      </c>
      <c r="AN25" s="967"/>
      <c r="AO25" s="1349" t="s">
        <v>284</v>
      </c>
      <c r="AP25" s="1353">
        <v>85.570144354507818</v>
      </c>
      <c r="AQ25" s="1353">
        <v>61</v>
      </c>
      <c r="AR25" s="235">
        <v>52.197788056249763</v>
      </c>
      <c r="AS25" s="228"/>
      <c r="AT25" s="1349" t="s">
        <v>19</v>
      </c>
      <c r="AU25" s="1350">
        <v>36.263280758517546</v>
      </c>
    </row>
    <row r="26" spans="1:47">
      <c r="A26" s="811" t="s">
        <v>35</v>
      </c>
      <c r="B26" s="1009">
        <v>30076</v>
      </c>
      <c r="C26" s="1009" t="s">
        <v>11</v>
      </c>
      <c r="D26" s="1009">
        <v>29999</v>
      </c>
      <c r="E26" s="1009" t="s">
        <v>11</v>
      </c>
      <c r="F26" s="1009">
        <v>30290</v>
      </c>
      <c r="G26" s="1009" t="s">
        <v>11</v>
      </c>
      <c r="H26" s="1009">
        <v>31037</v>
      </c>
      <c r="I26" s="1009" t="s">
        <v>11</v>
      </c>
      <c r="J26" s="1009">
        <v>41281</v>
      </c>
      <c r="K26" s="1009" t="s">
        <v>11</v>
      </c>
      <c r="L26" s="1009">
        <v>41617</v>
      </c>
      <c r="M26" s="1009" t="s">
        <v>11</v>
      </c>
      <c r="N26" s="1009">
        <v>41406</v>
      </c>
      <c r="O26" s="1009" t="s">
        <v>11</v>
      </c>
      <c r="P26" s="1009">
        <v>40856</v>
      </c>
      <c r="Q26" s="1009" t="s">
        <v>11</v>
      </c>
      <c r="R26" s="979"/>
      <c r="S26" s="1238" t="s">
        <v>35</v>
      </c>
      <c r="T26" s="1352">
        <v>72.856762190838396</v>
      </c>
      <c r="U26" s="1363" t="s">
        <v>11</v>
      </c>
      <c r="V26" s="1352">
        <v>72.08352356008362</v>
      </c>
      <c r="W26" s="1363" t="s">
        <v>11</v>
      </c>
      <c r="X26" s="1352">
        <v>73.153649229580253</v>
      </c>
      <c r="Y26" s="1363" t="s">
        <v>11</v>
      </c>
      <c r="Z26" s="1357">
        <v>76</v>
      </c>
      <c r="AA26" s="1363" t="s">
        <v>11</v>
      </c>
      <c r="AB26" s="938"/>
      <c r="AC26" s="1238" t="s">
        <v>35</v>
      </c>
      <c r="AD26" s="1352">
        <v>72.856762190838396</v>
      </c>
      <c r="AE26" s="1352">
        <v>72.08352356008362</v>
      </c>
      <c r="AF26" s="1357">
        <v>76</v>
      </c>
      <c r="AG26" s="1037"/>
      <c r="AH26" s="1238" t="s">
        <v>28</v>
      </c>
      <c r="AI26" s="1352">
        <v>74.323171359744933</v>
      </c>
      <c r="AJ26" s="1352">
        <v>74.326558666995496</v>
      </c>
      <c r="AK26" s="1352">
        <v>75.417476167448598</v>
      </c>
      <c r="AL26" s="938"/>
      <c r="AM26" s="1362">
        <f t="shared" si="0"/>
        <v>1.094304807703665</v>
      </c>
      <c r="AN26" s="967"/>
      <c r="AO26" s="1349" t="s">
        <v>35</v>
      </c>
      <c r="AP26" s="1357">
        <v>76</v>
      </c>
      <c r="AQ26" s="1357">
        <v>76.2</v>
      </c>
      <c r="AR26" s="235">
        <v>57.911999999999999</v>
      </c>
      <c r="AS26" s="228"/>
      <c r="AT26" s="1349" t="s">
        <v>18</v>
      </c>
      <c r="AU26" s="1350">
        <v>34.766887964516997</v>
      </c>
    </row>
    <row r="27" spans="1:47">
      <c r="A27" s="811" t="s">
        <v>22</v>
      </c>
      <c r="B27" s="1038" t="s">
        <v>10</v>
      </c>
      <c r="C27" s="1038" t="s">
        <v>10</v>
      </c>
      <c r="D27" s="1038" t="s">
        <v>10</v>
      </c>
      <c r="E27" s="1038" t="s">
        <v>10</v>
      </c>
      <c r="F27" s="1038" t="s">
        <v>10</v>
      </c>
      <c r="G27" s="1038" t="s">
        <v>10</v>
      </c>
      <c r="H27" s="1038" t="s">
        <v>10</v>
      </c>
      <c r="I27" s="1038" t="s">
        <v>10</v>
      </c>
      <c r="J27" s="1038" t="s">
        <v>10</v>
      </c>
      <c r="K27" s="1038" t="s">
        <v>10</v>
      </c>
      <c r="L27" s="1038" t="s">
        <v>10</v>
      </c>
      <c r="M27" s="1038" t="s">
        <v>10</v>
      </c>
      <c r="N27" s="1038" t="s">
        <v>10</v>
      </c>
      <c r="O27" s="1038" t="s">
        <v>10</v>
      </c>
      <c r="P27" s="1038" t="s">
        <v>10</v>
      </c>
      <c r="Q27" s="1038" t="s">
        <v>10</v>
      </c>
      <c r="R27" s="970"/>
      <c r="S27" s="1238" t="s">
        <v>22</v>
      </c>
      <c r="T27" s="1372"/>
      <c r="U27" s="1372"/>
      <c r="V27" s="1372"/>
      <c r="W27" s="1372"/>
      <c r="X27" s="1352"/>
      <c r="Y27" s="1352"/>
      <c r="Z27" s="1353"/>
      <c r="AA27" s="1353"/>
      <c r="AB27" s="938"/>
      <c r="AC27" s="1238" t="s">
        <v>22</v>
      </c>
      <c r="AD27" s="1373"/>
      <c r="AE27" s="1374"/>
      <c r="AF27" s="1358"/>
      <c r="AG27" s="1037"/>
      <c r="AH27" s="1364"/>
      <c r="AI27" s="1365"/>
      <c r="AJ27" s="1365"/>
      <c r="AK27" s="1365"/>
      <c r="AL27" s="938"/>
      <c r="AM27" s="1362">
        <f t="shared" si="0"/>
        <v>0</v>
      </c>
      <c r="AN27" s="967"/>
      <c r="AO27" s="1349" t="s">
        <v>22</v>
      </c>
      <c r="AP27" s="1358"/>
      <c r="AQ27" s="1353"/>
      <c r="AR27" s="235"/>
      <c r="AS27" s="228"/>
      <c r="AT27" s="1349" t="s">
        <v>12</v>
      </c>
      <c r="AU27" s="1350"/>
    </row>
    <row r="28" spans="1:47">
      <c r="A28" s="811"/>
      <c r="B28" s="956"/>
      <c r="C28" s="956"/>
      <c r="D28" s="956"/>
      <c r="E28" s="956"/>
      <c r="F28" s="956"/>
      <c r="G28" s="956"/>
      <c r="H28" s="956"/>
      <c r="I28" s="956"/>
      <c r="J28" s="956"/>
      <c r="K28" s="956"/>
      <c r="L28" s="956"/>
      <c r="M28" s="956"/>
      <c r="N28" s="956"/>
      <c r="O28" s="956"/>
      <c r="P28" s="956"/>
      <c r="Q28" s="956"/>
      <c r="R28" s="970"/>
      <c r="S28" s="1238"/>
      <c r="T28" s="1352"/>
      <c r="U28" s="1352"/>
      <c r="V28" s="1352"/>
      <c r="W28" s="1352"/>
      <c r="X28" s="1352"/>
      <c r="Y28" s="1352"/>
      <c r="Z28" s="1353"/>
      <c r="AA28" s="1353"/>
      <c r="AB28" s="938"/>
      <c r="AC28" s="1238"/>
      <c r="AD28" s="1375"/>
      <c r="AE28" s="1359"/>
      <c r="AF28" s="1359"/>
      <c r="AG28" s="1037"/>
      <c r="AH28" s="1238" t="s">
        <v>23</v>
      </c>
      <c r="AI28" s="1368">
        <v>86.271759138621576</v>
      </c>
      <c r="AJ28" s="1359">
        <v>87.193829805700815</v>
      </c>
      <c r="AK28" s="1353">
        <v>87.544417399107786</v>
      </c>
      <c r="AL28" s="938"/>
      <c r="AM28" s="1362">
        <f t="shared" si="0"/>
        <v>1.2726582604862102</v>
      </c>
      <c r="AN28" s="967"/>
      <c r="AO28" s="1238"/>
      <c r="AP28" s="1359"/>
      <c r="AQ28" s="1353"/>
      <c r="AR28" s="235"/>
      <c r="AS28" s="228"/>
      <c r="AT28" s="1349" t="s">
        <v>22</v>
      </c>
      <c r="AU28" s="1350"/>
    </row>
    <row r="29" spans="1:47">
      <c r="A29" s="811" t="s">
        <v>23</v>
      </c>
      <c r="B29" s="998"/>
      <c r="C29" s="998"/>
      <c r="D29" s="998"/>
      <c r="E29" s="998"/>
      <c r="F29" s="998"/>
      <c r="G29" s="998"/>
      <c r="H29" s="998"/>
      <c r="I29" s="998"/>
      <c r="J29" s="998"/>
      <c r="K29" s="998"/>
      <c r="L29" s="998"/>
      <c r="M29" s="998"/>
      <c r="N29" s="985"/>
      <c r="O29" s="985"/>
      <c r="P29" s="985"/>
      <c r="Q29" s="985"/>
      <c r="R29" s="941"/>
      <c r="S29" s="1238" t="s">
        <v>23</v>
      </c>
      <c r="T29" s="1352">
        <v>86.271759138621576</v>
      </c>
      <c r="U29" s="1352">
        <v>89.08472097520351</v>
      </c>
      <c r="V29" s="1352">
        <v>87.193829805700815</v>
      </c>
      <c r="W29" s="1352">
        <v>90.075119248269175</v>
      </c>
      <c r="X29" s="1352">
        <v>86.992868286804608</v>
      </c>
      <c r="Y29" s="1352">
        <v>89.786223490749109</v>
      </c>
      <c r="Z29" s="1353">
        <v>87.544417399107786</v>
      </c>
      <c r="AA29" s="1353">
        <v>90.433786874301745</v>
      </c>
      <c r="AB29" s="938"/>
      <c r="AC29" s="1238" t="s">
        <v>23</v>
      </c>
      <c r="AD29" s="1368">
        <v>86.271759138621576</v>
      </c>
      <c r="AE29" s="1359">
        <v>87.193829805700815</v>
      </c>
      <c r="AF29" s="1353">
        <v>87.544417399107786</v>
      </c>
      <c r="AG29" s="1034"/>
      <c r="AL29" s="938"/>
      <c r="AM29" s="967"/>
      <c r="AN29" s="967"/>
      <c r="AO29" s="1238" t="s">
        <v>23</v>
      </c>
      <c r="AP29" s="1360">
        <v>86.682480166717582</v>
      </c>
      <c r="AQ29" s="1360">
        <v>71.742888078383046</v>
      </c>
      <c r="AR29" s="235">
        <v>62.188514729574784</v>
      </c>
      <c r="AS29" s="228"/>
      <c r="AT29" s="1238"/>
      <c r="AU29" s="1350"/>
    </row>
    <row r="30" spans="1:47">
      <c r="A30" s="1288" t="s">
        <v>244</v>
      </c>
      <c r="B30" s="1297"/>
      <c r="C30" s="1297"/>
      <c r="D30" s="1297"/>
      <c r="E30" s="1297"/>
      <c r="F30" s="1297"/>
      <c r="G30" s="1297"/>
      <c r="H30" s="1297"/>
      <c r="I30" s="1297"/>
      <c r="J30" s="1376">
        <v>83.85425681359861</v>
      </c>
      <c r="K30" s="1376">
        <v>86.709199864816966</v>
      </c>
      <c r="L30" s="1376">
        <v>83.31818129947392</v>
      </c>
      <c r="M30" s="1376">
        <v>84.822218428445055</v>
      </c>
      <c r="N30" s="1376">
        <v>86.339205349106336</v>
      </c>
      <c r="O30" s="1376">
        <v>87.828146194141141</v>
      </c>
      <c r="P30" s="1376">
        <v>88.716092503520429</v>
      </c>
      <c r="Q30" s="1376">
        <v>90.069863531497248</v>
      </c>
      <c r="R30" s="941"/>
      <c r="S30" s="941"/>
      <c r="T30" s="990"/>
      <c r="U30" s="990"/>
      <c r="V30" s="990"/>
      <c r="W30" s="990"/>
      <c r="X30" s="960"/>
      <c r="Y30" s="960"/>
      <c r="Z30" s="960"/>
      <c r="AA30" s="960"/>
      <c r="AB30" s="960"/>
      <c r="AC30" s="109" t="s">
        <v>123</v>
      </c>
      <c r="AD30" s="53"/>
      <c r="AE30" s="938"/>
      <c r="AF30" s="938"/>
      <c r="AG30" s="1046"/>
      <c r="AH30" s="938"/>
      <c r="AI30" s="938"/>
      <c r="AJ30" s="938"/>
      <c r="AK30" s="938"/>
      <c r="AL30" s="938"/>
      <c r="AM30" s="938"/>
      <c r="AN30" s="938"/>
      <c r="AO30" s="938"/>
      <c r="AP30" s="938"/>
      <c r="AQ30" s="938"/>
      <c r="AR30" s="938"/>
      <c r="AS30" s="938"/>
      <c r="AT30" s="938"/>
    </row>
    <row r="31" spans="1:47">
      <c r="A31" s="1288" t="s">
        <v>26</v>
      </c>
      <c r="B31" s="1377"/>
      <c r="C31" s="1293"/>
      <c r="D31" s="1378"/>
      <c r="E31" s="1378"/>
      <c r="F31" s="1379"/>
      <c r="G31" s="1379"/>
      <c r="H31" s="1379"/>
      <c r="I31" s="1379"/>
      <c r="J31" s="1291"/>
      <c r="K31" s="1291"/>
      <c r="L31" s="1291"/>
      <c r="M31" s="1291"/>
      <c r="N31" s="1291"/>
      <c r="O31" s="1291"/>
      <c r="P31" s="1291"/>
      <c r="Q31" s="1291"/>
      <c r="R31" s="941"/>
      <c r="S31" s="109" t="s">
        <v>123</v>
      </c>
      <c r="T31" s="941"/>
      <c r="U31" s="941"/>
      <c r="V31" s="941"/>
      <c r="W31" s="941"/>
      <c r="X31" s="938"/>
      <c r="Y31" s="938"/>
      <c r="AB31" s="53"/>
      <c r="AC31" s="505" t="s">
        <v>982</v>
      </c>
      <c r="AD31" s="938"/>
      <c r="AE31" s="938"/>
      <c r="AF31" s="938"/>
      <c r="AG31" s="938"/>
      <c r="AH31" s="938"/>
      <c r="AI31" s="938"/>
      <c r="AJ31" s="938"/>
      <c r="AK31" s="938"/>
      <c r="AL31" s="938"/>
      <c r="AM31" s="938"/>
      <c r="AN31" s="938"/>
      <c r="AO31" s="938"/>
      <c r="AP31" s="938"/>
      <c r="AQ31" s="938"/>
      <c r="AR31" s="938"/>
      <c r="AS31" s="938"/>
      <c r="AT31" s="938"/>
    </row>
    <row r="32" spans="1:47">
      <c r="A32" s="1292" t="s">
        <v>28</v>
      </c>
      <c r="B32" s="1380" t="s">
        <v>690</v>
      </c>
      <c r="C32" s="1380"/>
      <c r="D32" s="1290"/>
      <c r="E32" s="1290"/>
      <c r="F32" s="1290"/>
      <c r="G32" s="1290"/>
      <c r="H32" s="1290"/>
      <c r="I32" s="1379"/>
      <c r="J32" s="1291"/>
      <c r="K32" s="1291"/>
      <c r="L32" s="1291"/>
      <c r="M32" s="1291"/>
      <c r="N32" s="1291"/>
      <c r="O32" s="1291"/>
      <c r="P32" s="1291"/>
      <c r="Q32" s="1291"/>
      <c r="R32" s="941"/>
      <c r="S32" s="109" t="s">
        <v>25</v>
      </c>
      <c r="T32" s="941"/>
      <c r="U32" s="941"/>
      <c r="V32" s="941"/>
      <c r="W32" s="941"/>
      <c r="X32" s="938"/>
      <c r="Y32" s="938"/>
      <c r="Z32" s="938"/>
      <c r="AA32" s="938"/>
      <c r="AB32" s="938"/>
      <c r="AC32" s="735" t="s">
        <v>653</v>
      </c>
      <c r="AD32" s="938"/>
      <c r="AE32" s="938"/>
      <c r="AF32" s="938"/>
      <c r="AG32" s="938"/>
      <c r="AH32" s="938"/>
      <c r="AI32" s="938"/>
      <c r="AJ32" s="938"/>
      <c r="AK32" s="938"/>
      <c r="AL32" s="938"/>
      <c r="AM32" s="938"/>
      <c r="AN32" s="938"/>
      <c r="AO32" s="938"/>
      <c r="AP32" s="938"/>
      <c r="AQ32" s="938"/>
      <c r="AR32" s="938"/>
      <c r="AS32" s="938"/>
      <c r="AT32" s="938"/>
    </row>
    <row r="33" spans="1:46">
      <c r="A33" s="1201"/>
      <c r="B33" s="1380" t="s">
        <v>139</v>
      </c>
      <c r="C33" s="1336"/>
      <c r="D33" s="1290"/>
      <c r="E33" s="1290"/>
      <c r="F33" s="1290"/>
      <c r="G33" s="1290"/>
      <c r="H33" s="1290"/>
      <c r="I33" s="1379"/>
      <c r="J33" s="1291"/>
      <c r="K33" s="1291"/>
      <c r="L33" s="1291"/>
      <c r="M33" s="1291"/>
      <c r="N33" s="1291"/>
      <c r="O33" s="1291"/>
      <c r="P33" s="1291"/>
      <c r="Q33" s="1291"/>
      <c r="R33" s="941"/>
      <c r="S33" s="941"/>
      <c r="T33" s="941"/>
      <c r="U33" s="941"/>
      <c r="V33" s="941"/>
      <c r="W33" s="941"/>
      <c r="X33" s="938"/>
      <c r="Y33" s="938"/>
      <c r="Z33" s="938"/>
      <c r="AA33" s="938"/>
      <c r="AB33" s="938"/>
      <c r="AC33" s="735"/>
      <c r="AD33" s="938"/>
      <c r="AE33" s="938"/>
      <c r="AF33" s="938"/>
      <c r="AG33" s="938"/>
      <c r="AH33" s="938"/>
      <c r="AI33" s="938"/>
      <c r="AJ33" s="938"/>
      <c r="AK33" s="938"/>
      <c r="AL33" s="938"/>
      <c r="AM33" s="938"/>
      <c r="AN33" s="938"/>
      <c r="AO33" s="938"/>
      <c r="AP33" s="938"/>
      <c r="AQ33" s="938"/>
      <c r="AR33" s="938"/>
      <c r="AS33" s="938"/>
      <c r="AT33" s="938"/>
    </row>
    <row r="34" spans="1:46">
      <c r="A34" s="1537" t="s">
        <v>980</v>
      </c>
      <c r="B34" s="1541" t="s">
        <v>981</v>
      </c>
      <c r="C34" s="1299"/>
      <c r="D34" s="1300"/>
      <c r="E34" s="1300"/>
      <c r="F34" s="1290"/>
      <c r="G34" s="1290"/>
      <c r="H34" s="1290"/>
      <c r="I34" s="1379"/>
      <c r="J34" s="1291"/>
      <c r="K34" s="1291"/>
      <c r="L34" s="1291"/>
      <c r="M34" s="1291"/>
      <c r="N34" s="1291"/>
      <c r="O34" s="1291"/>
      <c r="P34" s="1291"/>
      <c r="Q34" s="1291"/>
      <c r="R34" s="941"/>
      <c r="S34" s="941"/>
      <c r="T34" s="941"/>
      <c r="U34" s="941"/>
      <c r="V34" s="941"/>
      <c r="W34" s="938"/>
      <c r="X34" s="938"/>
      <c r="Y34" s="938"/>
      <c r="Z34" s="938"/>
      <c r="AA34" s="938"/>
      <c r="AB34" s="938"/>
      <c r="AC34" s="817" t="s">
        <v>740</v>
      </c>
      <c r="AD34" s="938"/>
      <c r="AE34" s="938"/>
      <c r="AF34" s="938"/>
      <c r="AG34" s="938"/>
      <c r="AH34" s="938"/>
      <c r="AI34" s="938"/>
      <c r="AJ34" s="938"/>
      <c r="AK34" s="938"/>
      <c r="AL34" s="938"/>
      <c r="AM34" s="938"/>
      <c r="AN34" s="938"/>
      <c r="AO34" s="938"/>
      <c r="AP34" s="938"/>
      <c r="AQ34" s="938"/>
      <c r="AR34" s="938"/>
      <c r="AS34" s="938"/>
      <c r="AT34" s="938"/>
    </row>
    <row r="35" spans="1:46">
      <c r="A35" s="1144" t="s">
        <v>13</v>
      </c>
      <c r="B35" s="1381" t="s">
        <v>691</v>
      </c>
      <c r="C35" s="1201"/>
      <c r="D35" s="1290"/>
      <c r="E35" s="1290"/>
      <c r="F35" s="1290"/>
      <c r="G35" s="1290"/>
      <c r="H35" s="1290"/>
      <c r="I35" s="1379"/>
      <c r="J35" s="1291"/>
      <c r="K35" s="1291"/>
      <c r="L35" s="1291"/>
      <c r="M35" s="1291"/>
      <c r="N35" s="1291"/>
      <c r="O35" s="1291"/>
      <c r="P35" s="1291"/>
      <c r="Q35" s="1291"/>
      <c r="R35" s="941"/>
      <c r="S35" s="941"/>
      <c r="T35" s="941"/>
      <c r="U35" s="941"/>
      <c r="V35" s="941"/>
      <c r="W35" s="941"/>
      <c r="X35" s="938"/>
      <c r="Y35" s="938"/>
      <c r="Z35" s="938"/>
      <c r="AA35" s="938"/>
      <c r="AB35" s="938"/>
      <c r="AC35" s="1385" t="s">
        <v>741</v>
      </c>
      <c r="AD35" s="938"/>
      <c r="AE35" s="938"/>
      <c r="AF35" s="938"/>
      <c r="AG35" s="938"/>
      <c r="AH35" s="938"/>
      <c r="AI35" s="938"/>
      <c r="AJ35" s="938"/>
      <c r="AK35" s="938"/>
      <c r="AL35" s="938"/>
      <c r="AM35" s="938"/>
      <c r="AN35" s="938"/>
      <c r="AO35" s="938"/>
      <c r="AP35" s="938"/>
      <c r="AQ35" s="938"/>
      <c r="AR35" s="938"/>
      <c r="AS35" s="938"/>
      <c r="AT35" s="938"/>
    </row>
    <row r="36" spans="1:46" ht="15.75">
      <c r="A36" s="1292" t="s">
        <v>30</v>
      </c>
      <c r="B36" s="1292" t="s">
        <v>167</v>
      </c>
      <c r="C36" s="1292"/>
      <c r="D36" s="1290"/>
      <c r="E36" s="1290"/>
      <c r="F36" s="1290"/>
      <c r="G36" s="1290"/>
      <c r="H36" s="1290"/>
      <c r="I36" s="1379"/>
      <c r="J36" s="1291"/>
      <c r="K36" s="1291"/>
      <c r="L36" s="1291"/>
      <c r="M36" s="1291"/>
      <c r="N36" s="1291"/>
      <c r="O36" s="1291"/>
      <c r="P36" s="1291"/>
      <c r="Q36" s="1291"/>
      <c r="R36" s="941"/>
      <c r="S36" s="941"/>
      <c r="T36" s="941"/>
      <c r="U36" s="941"/>
      <c r="V36" s="941"/>
      <c r="W36" s="941"/>
      <c r="X36" s="938"/>
      <c r="Y36" s="938"/>
      <c r="Z36" s="938"/>
      <c r="AA36" s="992"/>
      <c r="AB36" s="938"/>
      <c r="AC36" s="938"/>
      <c r="AD36" s="938"/>
      <c r="AE36" s="938"/>
      <c r="AF36" s="938"/>
      <c r="AG36" s="938"/>
      <c r="AH36" s="938"/>
      <c r="AI36" s="938"/>
      <c r="AJ36" s="938"/>
      <c r="AK36" s="938"/>
      <c r="AL36" s="938"/>
      <c r="AM36" s="938"/>
      <c r="AN36" s="938"/>
      <c r="AO36" s="938"/>
      <c r="AP36" s="938"/>
      <c r="AQ36" s="938"/>
      <c r="AR36" s="938"/>
      <c r="AS36" s="938"/>
      <c r="AT36" s="938"/>
    </row>
    <row r="37" spans="1:46">
      <c r="A37" s="1292" t="s">
        <v>17</v>
      </c>
      <c r="B37" s="1380"/>
      <c r="C37" s="1289"/>
      <c r="D37" s="1290"/>
      <c r="E37" s="1290"/>
      <c r="F37" s="1290"/>
      <c r="G37" s="1290"/>
      <c r="H37" s="1290"/>
      <c r="I37" s="1379"/>
      <c r="J37" s="1291"/>
      <c r="K37" s="1291"/>
      <c r="L37" s="1291"/>
      <c r="M37" s="1291"/>
      <c r="N37" s="1291"/>
      <c r="O37" s="1291"/>
      <c r="P37" s="1291"/>
      <c r="Q37" s="1291"/>
      <c r="R37" s="941"/>
      <c r="S37" s="941"/>
      <c r="T37" s="941"/>
      <c r="U37" s="941"/>
      <c r="V37" s="941"/>
      <c r="W37" s="941"/>
      <c r="X37" s="938"/>
      <c r="Y37" s="938"/>
      <c r="Z37" s="938"/>
      <c r="AA37" s="938"/>
      <c r="AB37" s="938"/>
      <c r="AC37" s="938"/>
      <c r="AD37" s="938"/>
      <c r="AE37" s="938"/>
      <c r="AF37" s="938"/>
      <c r="AG37" s="938"/>
      <c r="AH37" s="938"/>
      <c r="AI37" s="938"/>
      <c r="AJ37" s="938"/>
      <c r="AK37" s="938"/>
      <c r="AL37" s="938"/>
      <c r="AM37" s="938"/>
      <c r="AN37" s="938"/>
      <c r="AO37" s="938"/>
      <c r="AP37" s="938"/>
      <c r="AQ37" s="938"/>
      <c r="AR37" s="938"/>
      <c r="AS37" s="938"/>
      <c r="AT37" s="938"/>
    </row>
    <row r="38" spans="1:46" ht="27.6" customHeight="1">
      <c r="A38" s="1292" t="s">
        <v>31</v>
      </c>
      <c r="B38" s="1382" t="s">
        <v>692</v>
      </c>
      <c r="C38" s="1378"/>
      <c r="D38" s="1290"/>
      <c r="E38" s="1290"/>
      <c r="F38" s="1290"/>
      <c r="G38" s="1290"/>
      <c r="H38" s="1290"/>
      <c r="I38" s="1379"/>
      <c r="J38" s="1291"/>
      <c r="K38" s="1291"/>
      <c r="L38" s="1291"/>
      <c r="M38" s="1291"/>
      <c r="N38" s="1291"/>
      <c r="O38" s="1291"/>
      <c r="P38" s="1291"/>
      <c r="Q38" s="1539"/>
      <c r="R38" s="927"/>
      <c r="S38" s="927"/>
      <c r="T38" s="927"/>
      <c r="U38" s="941"/>
      <c r="V38" s="941"/>
      <c r="W38" s="941"/>
      <c r="X38" s="938"/>
      <c r="Y38" s="938"/>
      <c r="Z38" s="938"/>
      <c r="AA38" s="938"/>
      <c r="AB38" s="938"/>
      <c r="AC38" s="938"/>
      <c r="AD38" s="938"/>
      <c r="AE38" s="938"/>
      <c r="AF38" s="938"/>
      <c r="AG38" s="938"/>
      <c r="AH38" s="938"/>
      <c r="AI38" s="938"/>
      <c r="AJ38" s="938"/>
      <c r="AK38" s="938"/>
      <c r="AL38" s="938"/>
      <c r="AM38" s="938"/>
      <c r="AN38" s="938"/>
      <c r="AO38" s="938"/>
      <c r="AP38" s="938"/>
      <c r="AQ38" s="938"/>
      <c r="AR38" s="938"/>
      <c r="AS38" s="938"/>
      <c r="AT38" s="938"/>
    </row>
    <row r="39" spans="1:46" ht="20.85" customHeight="1">
      <c r="A39" s="2212" t="s">
        <v>32</v>
      </c>
      <c r="B39" s="1539" t="s">
        <v>803</v>
      </c>
      <c r="C39" s="1539"/>
      <c r="D39" s="1539"/>
      <c r="E39" s="1539"/>
      <c r="F39" s="1539"/>
      <c r="G39" s="1539"/>
      <c r="H39" s="1539"/>
      <c r="I39" s="1539"/>
      <c r="J39" s="1539"/>
      <c r="K39" s="1539"/>
      <c r="L39" s="1539"/>
      <c r="M39" s="1539"/>
      <c r="N39" s="1539"/>
      <c r="O39" s="1539"/>
      <c r="P39" s="1539"/>
      <c r="Q39" s="1291"/>
      <c r="R39" s="941"/>
      <c r="S39" s="941"/>
      <c r="T39" s="941"/>
      <c r="U39" s="941"/>
      <c r="V39" s="941"/>
      <c r="W39" s="941"/>
      <c r="X39" s="938"/>
      <c r="Y39" s="938"/>
      <c r="Z39" s="938"/>
      <c r="AA39" s="938"/>
      <c r="AB39" s="938"/>
      <c r="AC39" s="938"/>
      <c r="AD39" s="938"/>
      <c r="AE39" s="938"/>
      <c r="AF39" s="938"/>
      <c r="AG39" s="938"/>
      <c r="AH39" s="938"/>
      <c r="AI39" s="938"/>
      <c r="AJ39" s="938"/>
      <c r="AK39" s="938"/>
      <c r="AL39" s="938"/>
      <c r="AM39" s="938"/>
      <c r="AN39" s="938"/>
      <c r="AO39" s="938"/>
      <c r="AP39" s="938"/>
      <c r="AQ39" s="938"/>
      <c r="AR39" s="938"/>
      <c r="AS39" s="938"/>
      <c r="AT39" s="938"/>
    </row>
    <row r="40" spans="1:46">
      <c r="A40" s="2212"/>
      <c r="B40" s="1292" t="s">
        <v>153</v>
      </c>
      <c r="C40" s="1292"/>
      <c r="D40" s="1290"/>
      <c r="E40" s="1290"/>
      <c r="F40" s="1290"/>
      <c r="G40" s="1290"/>
      <c r="H40" s="1290"/>
      <c r="I40" s="1379"/>
      <c r="J40" s="1291"/>
      <c r="K40" s="1291"/>
      <c r="L40" s="1291"/>
      <c r="M40" s="1291"/>
      <c r="N40" s="1291"/>
      <c r="O40" s="1291"/>
      <c r="P40" s="1291"/>
      <c r="Q40" s="1291"/>
      <c r="R40" s="941"/>
      <c r="S40" s="941"/>
      <c r="T40" s="941"/>
      <c r="U40" s="941"/>
      <c r="V40" s="941"/>
      <c r="W40" s="941"/>
      <c r="X40" s="938"/>
      <c r="Y40" s="938"/>
      <c r="Z40" s="938"/>
      <c r="AA40" s="938"/>
      <c r="AB40" s="938"/>
      <c r="AC40" s="938"/>
      <c r="AD40" s="938"/>
      <c r="AE40" s="938"/>
      <c r="AF40" s="938"/>
      <c r="AG40" s="938"/>
      <c r="AH40" s="938"/>
      <c r="AI40" s="938"/>
      <c r="AJ40" s="938"/>
      <c r="AK40" s="938"/>
      <c r="AL40" s="938"/>
      <c r="AM40" s="938"/>
      <c r="AN40" s="938"/>
      <c r="AO40" s="938"/>
      <c r="AP40" s="938"/>
      <c r="AQ40" s="938"/>
      <c r="AR40" s="938"/>
      <c r="AS40" s="938"/>
      <c r="AT40" s="938"/>
    </row>
    <row r="41" spans="1:46">
      <c r="A41" s="1292" t="s">
        <v>19</v>
      </c>
      <c r="B41" s="1294" t="s">
        <v>183</v>
      </c>
      <c r="C41" s="1383"/>
      <c r="D41" s="1290"/>
      <c r="E41" s="1290"/>
      <c r="F41" s="1290"/>
      <c r="G41" s="1290"/>
      <c r="H41" s="1290"/>
      <c r="I41" s="1379"/>
      <c r="J41" s="1291"/>
      <c r="K41" s="1291"/>
      <c r="L41" s="1291"/>
      <c r="M41" s="1291"/>
      <c r="N41" s="1291"/>
      <c r="O41" s="1291"/>
      <c r="P41" s="1291"/>
      <c r="Q41" s="1291"/>
      <c r="R41" s="941"/>
      <c r="S41" s="941"/>
      <c r="T41" s="941"/>
      <c r="U41" s="941"/>
      <c r="V41" s="941"/>
      <c r="W41" s="941"/>
      <c r="X41" s="938"/>
      <c r="Y41" s="938"/>
      <c r="Z41" s="938"/>
      <c r="AA41" s="938"/>
      <c r="AB41" s="938"/>
      <c r="AC41" s="938"/>
      <c r="AD41" s="938"/>
      <c r="AE41" s="938"/>
      <c r="AF41" s="938"/>
      <c r="AG41" s="938"/>
      <c r="AH41" s="938"/>
      <c r="AI41" s="938"/>
      <c r="AJ41" s="938"/>
      <c r="AK41" s="938"/>
      <c r="AL41" s="938"/>
      <c r="AM41" s="938"/>
      <c r="AN41" s="938"/>
      <c r="AO41" s="938"/>
      <c r="AP41" s="938"/>
      <c r="AQ41" s="938"/>
      <c r="AR41" s="938"/>
      <c r="AS41" s="938"/>
      <c r="AT41" s="938"/>
    </row>
    <row r="42" spans="1:46">
      <c r="A42" s="1292" t="s">
        <v>33</v>
      </c>
      <c r="B42" s="1288" t="s">
        <v>146</v>
      </c>
      <c r="C42" s="1346"/>
      <c r="D42" s="1290"/>
      <c r="E42" s="1290"/>
      <c r="F42" s="1290"/>
      <c r="G42" s="1290"/>
      <c r="H42" s="1290"/>
      <c r="I42" s="1379"/>
      <c r="J42" s="1291"/>
      <c r="K42" s="1291"/>
      <c r="L42" s="1291"/>
      <c r="M42" s="1291"/>
      <c r="N42" s="1291"/>
      <c r="O42" s="1291"/>
      <c r="P42" s="1291"/>
      <c r="Q42" s="1291"/>
      <c r="R42" s="941"/>
      <c r="S42" s="941"/>
      <c r="T42" s="941"/>
      <c r="U42" s="941"/>
      <c r="V42" s="941"/>
      <c r="W42" s="941"/>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row>
    <row r="43" spans="1:46">
      <c r="A43" s="1292" t="s">
        <v>79</v>
      </c>
      <c r="B43" s="1292" t="s">
        <v>686</v>
      </c>
      <c r="C43" s="1292"/>
      <c r="D43" s="1290"/>
      <c r="E43" s="1290"/>
      <c r="F43" s="1290"/>
      <c r="G43" s="1290"/>
      <c r="H43" s="1290"/>
      <c r="I43" s="1379"/>
      <c r="J43" s="1291"/>
      <c r="K43" s="1291"/>
      <c r="L43" s="1291"/>
      <c r="M43" s="1291"/>
      <c r="N43" s="1291"/>
      <c r="O43" s="1291"/>
      <c r="P43" s="1291"/>
      <c r="Q43" s="1291"/>
      <c r="R43" s="941"/>
      <c r="S43" s="941"/>
      <c r="T43" s="941"/>
      <c r="U43" s="941"/>
      <c r="V43" s="941"/>
      <c r="W43" s="941"/>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row>
    <row r="44" spans="1:46">
      <c r="A44" s="1292" t="s">
        <v>34</v>
      </c>
      <c r="B44" s="1296" t="s">
        <v>689</v>
      </c>
      <c r="C44" s="1290"/>
      <c r="D44" s="1290"/>
      <c r="E44" s="1290"/>
      <c r="F44" s="1290"/>
      <c r="G44" s="1290"/>
      <c r="H44" s="1290"/>
      <c r="I44" s="1379"/>
      <c r="J44" s="1291"/>
      <c r="K44" s="1291"/>
      <c r="L44" s="1291"/>
      <c r="M44" s="1291"/>
      <c r="N44" s="1291"/>
      <c r="O44" s="1291"/>
      <c r="P44" s="1291"/>
      <c r="Q44" s="1291"/>
      <c r="R44" s="941"/>
      <c r="S44" s="941"/>
      <c r="T44" s="941"/>
      <c r="U44" s="941"/>
      <c r="V44" s="941"/>
      <c r="W44" s="941"/>
      <c r="X44" s="938"/>
      <c r="Y44" s="938"/>
      <c r="Z44" s="938"/>
      <c r="AA44" s="938"/>
      <c r="AB44" s="938"/>
      <c r="AC44" s="938"/>
      <c r="AD44" s="938"/>
      <c r="AE44" s="938"/>
      <c r="AF44" s="938"/>
      <c r="AG44" s="938"/>
      <c r="AH44" s="938"/>
      <c r="AI44" s="938"/>
      <c r="AJ44" s="938"/>
      <c r="AK44" s="938"/>
      <c r="AL44" s="938"/>
      <c r="AM44" s="938"/>
      <c r="AN44" s="938"/>
      <c r="AO44" s="938"/>
      <c r="AP44" s="938"/>
      <c r="AQ44" s="938"/>
      <c r="AR44" s="938"/>
      <c r="AS44" s="938"/>
      <c r="AT44" s="938"/>
    </row>
    <row r="45" spans="1:46">
      <c r="A45" s="1292" t="s">
        <v>284</v>
      </c>
      <c r="B45" s="1289" t="s">
        <v>677</v>
      </c>
      <c r="C45" s="1289" t="s">
        <v>678</v>
      </c>
      <c r="D45" s="1290"/>
      <c r="E45" s="1290"/>
      <c r="F45" s="1290"/>
      <c r="G45" s="1290"/>
      <c r="H45" s="1290"/>
      <c r="I45" s="1379"/>
      <c r="J45" s="1291"/>
      <c r="K45" s="1291"/>
      <c r="L45" s="1291"/>
      <c r="M45" s="1291"/>
      <c r="N45" s="1291"/>
      <c r="O45" s="1291"/>
      <c r="P45" s="1291"/>
      <c r="Q45" s="1292"/>
      <c r="R45" s="65"/>
      <c r="S45" s="65"/>
      <c r="T45" s="65"/>
      <c r="U45" s="65"/>
      <c r="V45" s="65"/>
      <c r="W45" s="941"/>
      <c r="X45" s="938"/>
      <c r="Y45" s="938"/>
      <c r="Z45" s="938"/>
      <c r="AA45" s="938"/>
      <c r="AB45" s="938"/>
      <c r="AC45" s="938"/>
      <c r="AD45" s="938"/>
      <c r="AE45" s="938"/>
      <c r="AF45" s="938"/>
      <c r="AG45" s="938"/>
      <c r="AH45" s="938"/>
      <c r="AI45" s="938"/>
      <c r="AJ45" s="938"/>
      <c r="AK45" s="938"/>
      <c r="AL45" s="938"/>
      <c r="AM45" s="938"/>
      <c r="AN45" s="938"/>
      <c r="AO45" s="938"/>
      <c r="AP45" s="938"/>
      <c r="AQ45" s="938"/>
      <c r="AR45" s="938"/>
      <c r="AS45" s="938"/>
      <c r="AT45" s="938"/>
    </row>
    <row r="46" spans="1:46">
      <c r="A46" s="2232" t="s">
        <v>35</v>
      </c>
      <c r="B46" s="1288" t="s">
        <v>933</v>
      </c>
      <c r="C46" s="1288"/>
      <c r="D46" s="1290"/>
      <c r="E46" s="1290"/>
      <c r="F46" s="1290"/>
      <c r="G46" s="1290"/>
      <c r="H46" s="1290"/>
      <c r="I46" s="1292"/>
      <c r="J46" s="1292"/>
      <c r="K46" s="1292"/>
      <c r="L46" s="1292"/>
      <c r="M46" s="1292"/>
      <c r="N46" s="1292"/>
      <c r="O46" s="1292"/>
      <c r="P46" s="1292"/>
      <c r="Q46" s="1292"/>
      <c r="R46" s="65"/>
      <c r="S46" s="65"/>
      <c r="T46" s="65"/>
      <c r="U46" s="65"/>
      <c r="V46" s="65"/>
      <c r="W46" s="65"/>
      <c r="X46" s="65"/>
      <c r="Y46" s="65"/>
      <c r="Z46" s="65"/>
      <c r="AA46" s="65"/>
      <c r="AB46" s="65"/>
      <c r="AC46" s="938"/>
      <c r="AD46" s="938"/>
      <c r="AE46" s="938"/>
      <c r="AF46" s="938"/>
      <c r="AG46" s="938"/>
      <c r="AH46" s="938"/>
      <c r="AI46" s="938"/>
      <c r="AJ46" s="938"/>
      <c r="AK46" s="938"/>
      <c r="AL46" s="938"/>
      <c r="AM46" s="1047"/>
      <c r="AN46" s="1047"/>
      <c r="AO46" s="1048"/>
      <c r="AP46" s="1048"/>
      <c r="AQ46" s="941"/>
      <c r="AR46" s="941"/>
      <c r="AS46" s="941"/>
      <c r="AT46" s="941"/>
    </row>
    <row r="47" spans="1:46">
      <c r="A47" s="2232"/>
      <c r="B47" s="1288" t="s">
        <v>175</v>
      </c>
      <c r="C47" s="1288"/>
      <c r="D47" s="1290"/>
      <c r="E47" s="1290"/>
      <c r="F47" s="1290"/>
      <c r="G47" s="1290"/>
      <c r="H47" s="1290"/>
      <c r="I47" s="1292"/>
      <c r="J47" s="1292"/>
      <c r="K47" s="1292"/>
      <c r="L47" s="1292"/>
      <c r="M47" s="1292"/>
      <c r="N47" s="1292"/>
      <c r="O47" s="1292"/>
      <c r="P47" s="1292"/>
      <c r="Q47" s="938"/>
      <c r="R47" s="938"/>
      <c r="S47" s="938"/>
      <c r="T47" s="938"/>
      <c r="U47" s="938"/>
      <c r="V47" s="938"/>
      <c r="W47" s="938"/>
      <c r="X47" s="938"/>
      <c r="Y47" s="938"/>
      <c r="Z47" s="938"/>
      <c r="AA47" s="938"/>
      <c r="AB47" s="938"/>
      <c r="AC47" s="65"/>
      <c r="AD47" s="65"/>
      <c r="AE47" s="65"/>
      <c r="AF47" s="65"/>
      <c r="AG47" s="65"/>
      <c r="AH47" s="65"/>
      <c r="AI47" s="65"/>
      <c r="AJ47" s="65"/>
      <c r="AK47" s="65"/>
      <c r="AL47" s="938"/>
      <c r="AM47" s="938"/>
      <c r="AN47" s="938"/>
      <c r="AO47" s="938"/>
      <c r="AP47" s="938"/>
      <c r="AQ47" s="938"/>
      <c r="AR47" s="938"/>
      <c r="AS47" s="938"/>
      <c r="AT47" s="938"/>
    </row>
    <row r="48" spans="1:46">
      <c r="A48" s="938"/>
      <c r="B48" s="938"/>
      <c r="C48" s="938"/>
      <c r="D48" s="938"/>
      <c r="E48" s="938"/>
      <c r="F48" s="938"/>
      <c r="G48" s="938"/>
      <c r="H48" s="938"/>
      <c r="I48" s="1049"/>
      <c r="J48" s="938"/>
      <c r="K48" s="938"/>
      <c r="L48" s="938"/>
      <c r="M48" s="938"/>
      <c r="N48" s="938"/>
      <c r="O48" s="938"/>
      <c r="P48" s="938"/>
      <c r="Q48" s="938"/>
      <c r="R48" s="938"/>
      <c r="S48" s="938"/>
      <c r="T48" s="938"/>
      <c r="U48" s="938"/>
      <c r="V48" s="938"/>
      <c r="W48" s="938"/>
      <c r="X48" s="938"/>
      <c r="Y48" s="938"/>
      <c r="Z48" s="938"/>
      <c r="AA48" s="938"/>
      <c r="AB48" s="938"/>
      <c r="AD48" s="938"/>
      <c r="AE48" s="938"/>
      <c r="AF48" s="938"/>
      <c r="AG48" s="938"/>
      <c r="AH48" s="938"/>
      <c r="AI48" s="938"/>
      <c r="AJ48" s="938"/>
      <c r="AK48" s="938"/>
      <c r="AL48" s="65"/>
      <c r="AM48" s="938"/>
      <c r="AN48" s="938"/>
      <c r="AO48" s="938"/>
      <c r="AP48" s="938"/>
      <c r="AQ48" s="938"/>
      <c r="AR48" s="938"/>
      <c r="AS48" s="938"/>
      <c r="AT48" s="938"/>
    </row>
    <row r="49" spans="1:46">
      <c r="A49" s="938"/>
      <c r="B49" s="938"/>
      <c r="C49" s="938"/>
      <c r="D49" s="938"/>
      <c r="E49" s="938"/>
      <c r="F49" s="938"/>
      <c r="G49" s="938"/>
      <c r="H49" s="938"/>
      <c r="I49" s="962"/>
      <c r="J49" s="963"/>
      <c r="K49" s="963"/>
      <c r="L49" s="938"/>
      <c r="M49" s="938"/>
      <c r="N49" s="938"/>
      <c r="O49" s="938"/>
      <c r="P49" s="938"/>
      <c r="Q49" s="938"/>
      <c r="R49" s="938"/>
      <c r="S49" s="938"/>
      <c r="T49" s="938"/>
      <c r="U49" s="938"/>
      <c r="V49" s="938"/>
      <c r="W49" s="938"/>
      <c r="X49" s="938"/>
      <c r="Y49" s="938"/>
      <c r="Z49" s="938"/>
      <c r="AA49" s="938"/>
      <c r="AB49" s="938"/>
      <c r="AD49" s="938"/>
      <c r="AE49" s="938"/>
      <c r="AF49" s="938"/>
      <c r="AG49" s="938"/>
      <c r="AH49" s="938"/>
      <c r="AI49" s="938"/>
      <c r="AJ49" s="938"/>
      <c r="AK49" s="938"/>
      <c r="AL49" s="938"/>
      <c r="AM49" s="938"/>
      <c r="AN49" s="938"/>
      <c r="AO49" s="938"/>
      <c r="AP49" s="938"/>
      <c r="AQ49" s="938"/>
      <c r="AR49" s="938"/>
      <c r="AS49" s="938"/>
      <c r="AT49" s="938"/>
    </row>
    <row r="50" spans="1:46">
      <c r="A50" s="938"/>
      <c r="B50" s="938"/>
      <c r="C50" s="938"/>
      <c r="D50" s="938"/>
      <c r="E50" s="938"/>
      <c r="F50" s="938"/>
      <c r="G50" s="938"/>
      <c r="H50" s="938"/>
      <c r="I50" s="1049"/>
      <c r="J50" s="938"/>
      <c r="K50" s="938"/>
      <c r="L50" s="938"/>
      <c r="M50" s="938"/>
      <c r="N50" s="938"/>
      <c r="O50" s="938"/>
      <c r="P50" s="938"/>
      <c r="Q50" s="938"/>
      <c r="R50" s="938"/>
      <c r="S50" s="938"/>
      <c r="T50" s="938"/>
      <c r="U50" s="938"/>
      <c r="V50" s="938"/>
      <c r="W50" s="938"/>
      <c r="X50" s="938"/>
      <c r="Y50" s="938"/>
      <c r="Z50" s="938"/>
      <c r="AA50" s="938"/>
      <c r="AB50" s="938"/>
      <c r="AD50" s="938"/>
      <c r="AE50" s="938"/>
      <c r="AF50" s="938"/>
      <c r="AG50" s="938"/>
      <c r="AH50" s="938"/>
      <c r="AI50" s="938"/>
      <c r="AJ50" s="938"/>
      <c r="AK50" s="938"/>
      <c r="AL50" s="938"/>
      <c r="AM50" s="938"/>
      <c r="AN50" s="938"/>
      <c r="AO50" s="938"/>
      <c r="AP50" s="938"/>
      <c r="AQ50" s="938"/>
      <c r="AR50" s="938"/>
      <c r="AS50" s="938"/>
      <c r="AT50" s="938"/>
    </row>
    <row r="51" spans="1:46">
      <c r="A51" s="938"/>
      <c r="B51" s="938"/>
      <c r="C51" s="938"/>
      <c r="D51" s="938"/>
      <c r="E51" s="938"/>
      <c r="F51" s="938"/>
      <c r="G51" s="938"/>
      <c r="H51" s="938"/>
      <c r="I51" s="1049"/>
      <c r="J51" s="938"/>
      <c r="K51" s="938"/>
      <c r="L51" s="938"/>
      <c r="M51" s="938"/>
      <c r="N51" s="938"/>
      <c r="O51" s="938"/>
      <c r="P51" s="938"/>
      <c r="Q51" s="938"/>
      <c r="R51" s="938"/>
      <c r="S51" s="938"/>
      <c r="T51" s="938"/>
      <c r="U51" s="938"/>
      <c r="V51" s="938"/>
      <c r="W51" s="938"/>
      <c r="X51" s="938"/>
      <c r="Y51" s="938"/>
      <c r="Z51" s="938"/>
      <c r="AA51" s="938"/>
      <c r="AB51" s="938"/>
      <c r="AC51" s="938"/>
      <c r="AD51" s="938"/>
      <c r="AE51" s="938"/>
      <c r="AF51" s="938"/>
      <c r="AG51" s="938"/>
      <c r="AH51" s="938"/>
      <c r="AI51" s="938"/>
      <c r="AJ51" s="938"/>
      <c r="AK51" s="938"/>
      <c r="AL51" s="938"/>
      <c r="AM51" s="938"/>
      <c r="AN51" s="938"/>
      <c r="AO51" s="938"/>
      <c r="AP51" s="938"/>
      <c r="AQ51" s="938"/>
      <c r="AR51" s="938"/>
      <c r="AS51" s="938"/>
      <c r="AT51" s="938"/>
    </row>
    <row r="52" spans="1:46">
      <c r="A52" s="938"/>
      <c r="B52" s="938"/>
      <c r="C52" s="938"/>
      <c r="D52" s="938"/>
      <c r="E52" s="938"/>
      <c r="F52" s="938"/>
      <c r="G52" s="938"/>
      <c r="H52" s="938"/>
      <c r="I52" s="1049"/>
      <c r="J52" s="938"/>
      <c r="K52" s="938"/>
      <c r="L52" s="938"/>
      <c r="M52" s="938"/>
      <c r="N52" s="938"/>
      <c r="O52" s="938"/>
      <c r="P52" s="938"/>
      <c r="Q52" s="938"/>
      <c r="R52" s="938"/>
      <c r="S52" s="938"/>
      <c r="T52" s="938"/>
      <c r="U52" s="938"/>
      <c r="V52" s="938"/>
      <c r="W52" s="938"/>
      <c r="X52" s="938"/>
      <c r="Y52" s="938"/>
      <c r="Z52" s="938"/>
      <c r="AA52" s="938"/>
      <c r="AB52" s="938"/>
      <c r="AM52" s="938"/>
      <c r="AN52" s="938"/>
      <c r="AO52" s="938"/>
      <c r="AP52" s="938"/>
      <c r="AQ52" s="938"/>
      <c r="AR52" s="938"/>
      <c r="AS52" s="938"/>
      <c r="AT52" s="938"/>
    </row>
    <row r="53" spans="1:46">
      <c r="A53" s="938"/>
      <c r="B53" s="938"/>
      <c r="C53" s="938"/>
      <c r="D53" s="938"/>
      <c r="E53" s="938"/>
      <c r="F53" s="938"/>
      <c r="G53" s="938"/>
      <c r="H53" s="938"/>
      <c r="I53" s="963"/>
      <c r="J53" s="963"/>
      <c r="K53" s="963"/>
      <c r="L53" s="938"/>
      <c r="M53" s="938"/>
      <c r="N53" s="938"/>
      <c r="O53" s="938"/>
      <c r="P53" s="938"/>
      <c r="Q53" s="938"/>
      <c r="R53" s="938"/>
      <c r="S53" s="938"/>
      <c r="T53" s="938"/>
      <c r="U53" s="938"/>
      <c r="V53" s="938"/>
      <c r="W53" s="938"/>
      <c r="X53" s="938"/>
      <c r="Y53" s="938"/>
      <c r="Z53" s="938"/>
      <c r="AB53" s="941"/>
      <c r="AM53" s="938"/>
      <c r="AN53" s="938"/>
      <c r="AO53" s="938"/>
      <c r="AP53" s="938"/>
      <c r="AQ53" s="938"/>
      <c r="AR53" s="938"/>
      <c r="AS53" s="938"/>
      <c r="AT53" s="938"/>
    </row>
    <row r="54" spans="1:46">
      <c r="A54" s="938"/>
      <c r="B54" s="938"/>
      <c r="C54" s="938"/>
      <c r="D54" s="938"/>
      <c r="E54" s="938"/>
      <c r="F54" s="938"/>
      <c r="G54" s="938"/>
      <c r="H54" s="938"/>
      <c r="I54" s="1049"/>
      <c r="J54" s="938"/>
      <c r="K54" s="938"/>
      <c r="L54" s="938"/>
      <c r="M54" s="938"/>
      <c r="N54" s="938"/>
      <c r="O54" s="938"/>
      <c r="P54" s="938"/>
      <c r="Q54" s="938"/>
      <c r="R54" s="938"/>
      <c r="S54" s="937"/>
      <c r="T54" s="937"/>
      <c r="U54" s="938"/>
      <c r="V54" s="938"/>
      <c r="W54" s="938"/>
      <c r="X54" s="938"/>
      <c r="Y54" s="938"/>
      <c r="Z54" s="938"/>
      <c r="AB54" s="941"/>
      <c r="AM54" s="938"/>
      <c r="AN54" s="938"/>
      <c r="AO54" s="938"/>
      <c r="AP54" s="938"/>
      <c r="AQ54" s="938"/>
      <c r="AR54" s="938"/>
      <c r="AS54" s="938"/>
      <c r="AT54" s="938"/>
    </row>
    <row r="55" spans="1:46">
      <c r="A55" s="938"/>
      <c r="B55" s="938"/>
      <c r="C55" s="938"/>
      <c r="D55" s="938"/>
      <c r="E55" s="938"/>
      <c r="F55" s="938"/>
      <c r="G55" s="938"/>
      <c r="H55" s="938"/>
      <c r="I55" s="938"/>
      <c r="J55" s="938"/>
      <c r="K55" s="938"/>
      <c r="L55" s="938"/>
      <c r="M55" s="938"/>
      <c r="N55" s="938"/>
      <c r="O55" s="938"/>
      <c r="P55" s="938"/>
      <c r="Q55" s="938"/>
      <c r="R55" s="938"/>
      <c r="S55" s="937"/>
      <c r="T55" s="994"/>
      <c r="U55" s="938"/>
      <c r="V55" s="938"/>
      <c r="W55" s="938"/>
      <c r="X55" s="938"/>
      <c r="Y55" s="938"/>
      <c r="Z55" s="938"/>
      <c r="AB55" s="938"/>
      <c r="AC55" s="941"/>
      <c r="AD55" s="938"/>
      <c r="AE55" s="938"/>
      <c r="AF55" s="938"/>
      <c r="AG55" s="938"/>
      <c r="AH55" s="938"/>
      <c r="AI55" s="938"/>
      <c r="AJ55" s="938"/>
      <c r="AK55" s="938"/>
      <c r="AL55" s="938"/>
      <c r="AM55" s="938"/>
      <c r="AN55" s="938"/>
      <c r="AO55" s="938"/>
      <c r="AP55" s="938"/>
      <c r="AQ55" s="938"/>
      <c r="AR55" s="938"/>
      <c r="AS55" s="938"/>
      <c r="AT55" s="938"/>
    </row>
    <row r="56" spans="1:46">
      <c r="A56" s="938"/>
      <c r="B56" s="938"/>
      <c r="C56" s="938"/>
      <c r="D56" s="938"/>
      <c r="E56" s="938"/>
      <c r="F56" s="938"/>
      <c r="G56" s="938"/>
      <c r="H56" s="938"/>
      <c r="I56" s="938"/>
      <c r="J56" s="938"/>
      <c r="K56" s="938"/>
      <c r="L56" s="938"/>
      <c r="M56" s="938"/>
      <c r="N56" s="938"/>
      <c r="O56" s="938"/>
      <c r="P56" s="938"/>
      <c r="Q56" s="938"/>
      <c r="R56" s="938"/>
      <c r="S56" s="937"/>
      <c r="T56" s="994"/>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row>
    <row r="57" spans="1:46">
      <c r="A57" s="938"/>
      <c r="B57" s="938"/>
      <c r="C57" s="938"/>
      <c r="D57" s="938"/>
      <c r="E57" s="938"/>
      <c r="F57" s="938"/>
      <c r="G57" s="938"/>
      <c r="H57" s="938"/>
      <c r="I57" s="8"/>
      <c r="J57" s="8"/>
      <c r="K57" s="8"/>
      <c r="L57" s="8"/>
      <c r="M57" s="8"/>
      <c r="N57" s="8"/>
      <c r="O57" s="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row>
    <row r="58" spans="1:46">
      <c r="A58" s="938"/>
      <c r="B58" s="938"/>
      <c r="C58" s="938"/>
      <c r="D58" s="938"/>
      <c r="E58" s="938"/>
      <c r="F58" s="938"/>
      <c r="G58" s="938"/>
      <c r="H58" s="938"/>
      <c r="I58" s="8"/>
      <c r="J58" s="8"/>
      <c r="K58" s="8"/>
      <c r="L58" s="8"/>
      <c r="M58" s="8"/>
      <c r="N58" s="8"/>
      <c r="O58" s="8"/>
      <c r="P58" s="938"/>
      <c r="Q58" s="938"/>
      <c r="R58" s="938"/>
      <c r="S58" s="994"/>
      <c r="T58" s="994"/>
      <c r="U58" s="938"/>
      <c r="V58" s="938"/>
      <c r="W58" s="938"/>
      <c r="X58" s="938"/>
      <c r="Y58" s="938"/>
      <c r="Z58" s="938"/>
      <c r="AA58" s="938"/>
      <c r="AB58" s="938"/>
      <c r="AC58" s="938"/>
      <c r="AD58" s="938"/>
      <c r="AE58" s="938"/>
      <c r="AF58" s="938"/>
      <c r="AG58" s="938"/>
      <c r="AH58" s="938"/>
      <c r="AI58" s="938"/>
      <c r="AJ58" s="938"/>
      <c r="AK58" s="938"/>
      <c r="AL58" s="938"/>
      <c r="AM58" s="938"/>
      <c r="AN58" s="938"/>
      <c r="AO58" s="938"/>
      <c r="AP58" s="938"/>
      <c r="AQ58" s="938"/>
      <c r="AR58" s="938"/>
      <c r="AS58" s="938"/>
      <c r="AT58" s="938"/>
    </row>
    <row r="59" spans="1:46">
      <c r="A59" s="938"/>
      <c r="B59" s="938"/>
      <c r="C59" s="938"/>
      <c r="D59" s="938"/>
      <c r="E59" s="938"/>
      <c r="F59" s="938"/>
      <c r="G59" s="938"/>
      <c r="H59" s="938"/>
      <c r="I59" s="938"/>
      <c r="J59" s="938"/>
      <c r="K59" s="938"/>
      <c r="L59" s="938"/>
      <c r="M59" s="938"/>
      <c r="N59" s="938"/>
      <c r="O59" s="938"/>
      <c r="P59" s="938"/>
      <c r="Q59" s="938"/>
      <c r="R59" s="938"/>
      <c r="S59" s="994"/>
      <c r="T59" s="994"/>
      <c r="U59" s="938"/>
      <c r="V59" s="938"/>
      <c r="W59" s="938"/>
      <c r="X59" s="938"/>
      <c r="Y59" s="938"/>
      <c r="Z59" s="938"/>
      <c r="AA59" s="938"/>
      <c r="AB59" s="938"/>
      <c r="AC59" s="938"/>
      <c r="AD59" s="938"/>
      <c r="AE59" s="938"/>
      <c r="AF59" s="938"/>
      <c r="AG59" s="938"/>
      <c r="AH59" s="938"/>
      <c r="AI59" s="938"/>
      <c r="AJ59" s="938"/>
      <c r="AK59" s="938"/>
      <c r="AL59" s="938"/>
      <c r="AM59" s="938"/>
      <c r="AN59" s="938"/>
      <c r="AO59" s="938"/>
      <c r="AP59" s="938"/>
      <c r="AQ59" s="938"/>
      <c r="AR59" s="938"/>
      <c r="AS59" s="938"/>
      <c r="AT59" s="938"/>
    </row>
    <row r="60" spans="1:46">
      <c r="A60" s="938"/>
      <c r="B60" s="938"/>
      <c r="C60" s="938"/>
      <c r="D60" s="938"/>
      <c r="E60" s="938"/>
      <c r="F60" s="938"/>
      <c r="G60" s="938"/>
      <c r="H60" s="938"/>
      <c r="I60" s="938"/>
      <c r="J60" s="938"/>
      <c r="K60" s="938"/>
      <c r="L60" s="938"/>
      <c r="M60" s="938"/>
      <c r="N60" s="938"/>
      <c r="O60" s="938"/>
      <c r="P60" s="938"/>
      <c r="Q60" s="938"/>
      <c r="R60" s="938"/>
      <c r="S60" s="994"/>
      <c r="T60" s="994"/>
      <c r="U60" s="938"/>
      <c r="V60" s="938"/>
      <c r="W60" s="938"/>
      <c r="X60" s="938"/>
      <c r="Y60" s="938"/>
      <c r="Z60" s="938"/>
      <c r="AA60" s="938"/>
      <c r="AB60" s="938"/>
      <c r="AC60" s="938"/>
      <c r="AD60" s="938"/>
      <c r="AE60" s="938"/>
      <c r="AF60" s="938"/>
      <c r="AG60" s="938"/>
      <c r="AH60" s="938"/>
      <c r="AI60" s="938"/>
      <c r="AJ60" s="938"/>
      <c r="AK60" s="938"/>
      <c r="AL60" s="938"/>
      <c r="AM60" s="938"/>
      <c r="AN60" s="938"/>
      <c r="AO60" s="938"/>
      <c r="AP60" s="938"/>
      <c r="AQ60" s="938"/>
      <c r="AR60" s="938"/>
      <c r="AS60" s="938"/>
      <c r="AT60" s="938"/>
    </row>
    <row r="61" spans="1:46">
      <c r="A61" s="938"/>
      <c r="B61" s="938"/>
      <c r="C61" s="938"/>
      <c r="D61" s="938"/>
      <c r="E61" s="938"/>
      <c r="F61" s="938"/>
      <c r="G61" s="938"/>
      <c r="H61" s="938"/>
      <c r="I61" s="938"/>
      <c r="J61" s="938"/>
      <c r="K61" s="938"/>
      <c r="L61" s="938"/>
      <c r="M61" s="938"/>
      <c r="N61" s="938"/>
      <c r="O61" s="938"/>
      <c r="P61" s="938"/>
      <c r="Q61" s="938"/>
      <c r="R61" s="938"/>
      <c r="S61" s="994"/>
      <c r="T61" s="994"/>
      <c r="U61" s="938"/>
      <c r="V61" s="938"/>
      <c r="W61" s="938"/>
      <c r="X61" s="938"/>
      <c r="Y61" s="938"/>
      <c r="Z61" s="938"/>
      <c r="AA61" s="938"/>
      <c r="AB61" s="938"/>
      <c r="AC61" s="938"/>
      <c r="AD61" s="938"/>
      <c r="AE61" s="938"/>
      <c r="AF61" s="938"/>
      <c r="AG61" s="938"/>
      <c r="AH61" s="938"/>
      <c r="AI61" s="938"/>
      <c r="AJ61" s="938"/>
      <c r="AK61" s="938"/>
      <c r="AL61" s="938"/>
      <c r="AM61" s="938"/>
      <c r="AN61" s="938"/>
      <c r="AO61" s="938"/>
      <c r="AP61" s="938"/>
      <c r="AQ61" s="938"/>
      <c r="AR61" s="938"/>
      <c r="AS61" s="938"/>
      <c r="AT61" s="938"/>
    </row>
    <row r="62" spans="1:46">
      <c r="A62" s="938"/>
      <c r="B62" s="938"/>
      <c r="C62" s="938"/>
      <c r="D62" s="938"/>
      <c r="E62" s="938"/>
      <c r="F62" s="938"/>
      <c r="G62" s="938"/>
      <c r="H62" s="938"/>
      <c r="I62" s="938"/>
      <c r="J62" s="938"/>
      <c r="K62" s="938"/>
      <c r="L62" s="938"/>
      <c r="M62" s="938"/>
      <c r="N62" s="938"/>
      <c r="O62" s="938"/>
      <c r="P62" s="938"/>
      <c r="Q62" s="938"/>
      <c r="R62" s="938"/>
      <c r="S62" s="995"/>
      <c r="T62" s="938"/>
      <c r="U62" s="938"/>
      <c r="V62" s="938"/>
      <c r="W62" s="938"/>
      <c r="X62" s="938"/>
      <c r="Y62" s="938"/>
      <c r="Z62" s="938"/>
      <c r="AA62" s="938"/>
      <c r="AB62" s="938"/>
      <c r="AC62" s="938"/>
      <c r="AD62" s="938"/>
      <c r="AE62" s="938"/>
      <c r="AF62" s="938"/>
      <c r="AG62" s="938"/>
      <c r="AH62" s="938"/>
      <c r="AI62" s="938"/>
      <c r="AJ62" s="938"/>
      <c r="AK62" s="938"/>
      <c r="AL62" s="938"/>
      <c r="AM62" s="938"/>
      <c r="AN62" s="938"/>
      <c r="AO62" s="938"/>
      <c r="AP62" s="938"/>
      <c r="AQ62" s="938"/>
      <c r="AR62" s="938"/>
      <c r="AS62" s="938"/>
      <c r="AT62" s="938"/>
    </row>
    <row r="63" spans="1:46">
      <c r="A63" s="938"/>
      <c r="B63" s="938"/>
      <c r="C63" s="938"/>
      <c r="D63" s="938"/>
      <c r="E63" s="938"/>
      <c r="F63" s="938"/>
      <c r="G63" s="938"/>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row>
    <row r="64" spans="1:46">
      <c r="A64" s="938"/>
      <c r="B64" s="938"/>
      <c r="C64" s="938"/>
      <c r="D64" s="938"/>
      <c r="E64" s="938"/>
      <c r="F64" s="938"/>
      <c r="G64" s="938"/>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row>
    <row r="65" spans="1:46">
      <c r="A65" s="938"/>
      <c r="B65" s="938"/>
      <c r="C65" s="938"/>
      <c r="D65" s="938"/>
      <c r="E65" s="938"/>
      <c r="F65" s="938"/>
      <c r="G65" s="938"/>
      <c r="H65" s="938"/>
      <c r="I65" s="938"/>
      <c r="J65" s="938"/>
      <c r="K65" s="938"/>
      <c r="L65" s="938"/>
      <c r="M65" s="938"/>
      <c r="N65" s="938"/>
      <c r="O65" s="938"/>
      <c r="P65" s="938"/>
      <c r="Q65" s="938"/>
      <c r="R65" s="938"/>
      <c r="S65" s="938"/>
      <c r="T65" s="938"/>
      <c r="U65" s="938"/>
      <c r="V65" s="938"/>
      <c r="W65" s="938"/>
      <c r="X65" s="938"/>
      <c r="Y65" s="938"/>
      <c r="Z65" s="938"/>
      <c r="AA65" s="938"/>
      <c r="AB65" s="938"/>
      <c r="AC65" s="938"/>
      <c r="AD65" s="938"/>
      <c r="AE65" s="938"/>
      <c r="AF65" s="938"/>
      <c r="AG65" s="938"/>
      <c r="AH65" s="938"/>
      <c r="AI65" s="938"/>
      <c r="AJ65" s="938"/>
      <c r="AK65" s="938"/>
      <c r="AL65" s="938"/>
      <c r="AM65" s="938"/>
      <c r="AN65" s="938"/>
      <c r="AO65" s="938"/>
      <c r="AP65" s="938"/>
      <c r="AQ65" s="938"/>
      <c r="AR65" s="938"/>
      <c r="AS65" s="938"/>
      <c r="AT65" s="938"/>
    </row>
    <row r="66" spans="1:46">
      <c r="A66" s="938"/>
      <c r="B66" s="938"/>
      <c r="C66" s="938"/>
      <c r="D66" s="938"/>
      <c r="E66" s="938"/>
      <c r="F66" s="938"/>
      <c r="G66" s="938"/>
      <c r="H66" s="938"/>
      <c r="I66" s="938"/>
      <c r="J66" s="938"/>
      <c r="K66" s="938"/>
      <c r="L66" s="938"/>
      <c r="M66" s="938"/>
      <c r="N66" s="938"/>
      <c r="O66" s="938"/>
      <c r="P66" s="938"/>
      <c r="Q66" s="938"/>
      <c r="R66" s="938"/>
      <c r="S66" s="938"/>
      <c r="T66" s="938"/>
      <c r="U66" s="938"/>
      <c r="V66" s="938"/>
      <c r="W66" s="938"/>
      <c r="X66" s="938"/>
      <c r="Y66" s="938"/>
      <c r="Z66" s="938"/>
      <c r="AA66" s="938"/>
      <c r="AB66" s="938"/>
      <c r="AC66" s="938"/>
      <c r="AD66" s="938"/>
      <c r="AE66" s="938"/>
      <c r="AF66" s="938"/>
      <c r="AG66" s="938"/>
      <c r="AH66" s="938"/>
      <c r="AI66" s="938"/>
      <c r="AJ66" s="938"/>
      <c r="AK66" s="938"/>
      <c r="AL66" s="938"/>
      <c r="AM66" s="938"/>
      <c r="AN66" s="938"/>
      <c r="AO66" s="938"/>
      <c r="AP66" s="938"/>
      <c r="AQ66" s="938"/>
      <c r="AR66" s="938"/>
      <c r="AS66" s="938"/>
      <c r="AT66" s="938"/>
    </row>
    <row r="67" spans="1:46">
      <c r="A67" s="938"/>
      <c r="B67" s="938"/>
      <c r="C67" s="938"/>
      <c r="D67" s="938"/>
      <c r="E67" s="938"/>
      <c r="F67" s="938"/>
      <c r="G67" s="938"/>
      <c r="H67" s="938"/>
      <c r="I67" s="938"/>
      <c r="J67" s="938"/>
      <c r="K67" s="938"/>
      <c r="L67" s="938"/>
      <c r="M67" s="938"/>
      <c r="N67" s="938"/>
      <c r="O67" s="938"/>
      <c r="P67" s="938"/>
      <c r="Q67" s="938"/>
      <c r="R67" s="938"/>
      <c r="S67" s="938"/>
      <c r="T67" s="938"/>
      <c r="U67" s="938"/>
      <c r="V67" s="938"/>
      <c r="W67" s="938"/>
      <c r="X67" s="938"/>
      <c r="Y67" s="938"/>
      <c r="Z67" s="938"/>
      <c r="AA67" s="938"/>
      <c r="AB67" s="938"/>
      <c r="AC67" s="938"/>
      <c r="AD67" s="938"/>
      <c r="AE67" s="938"/>
      <c r="AF67" s="938"/>
      <c r="AG67" s="938"/>
      <c r="AH67" s="938"/>
      <c r="AI67" s="938"/>
      <c r="AJ67" s="938"/>
      <c r="AK67" s="938"/>
      <c r="AL67" s="938"/>
      <c r="AM67" s="938"/>
      <c r="AN67" s="938"/>
      <c r="AO67" s="938"/>
      <c r="AP67" s="938"/>
      <c r="AQ67" s="938"/>
      <c r="AR67" s="938"/>
      <c r="AS67" s="938"/>
      <c r="AT67" s="938"/>
    </row>
    <row r="68" spans="1:46">
      <c r="A68" s="938"/>
      <c r="B68" s="938"/>
      <c r="C68" s="938"/>
      <c r="D68" s="938"/>
      <c r="E68" s="938"/>
      <c r="F68" s="938"/>
      <c r="G68" s="938"/>
      <c r="H68" s="938"/>
      <c r="I68" s="938"/>
      <c r="J68" s="938"/>
      <c r="K68" s="938"/>
      <c r="L68" s="938"/>
      <c r="M68" s="938"/>
      <c r="N68" s="938"/>
      <c r="O68" s="938"/>
      <c r="P68" s="938"/>
      <c r="Q68" s="938"/>
      <c r="R68" s="938"/>
      <c r="S68" s="938"/>
      <c r="T68" s="938"/>
      <c r="U68" s="938"/>
      <c r="V68" s="938"/>
      <c r="W68" s="938"/>
      <c r="X68" s="938"/>
      <c r="Y68" s="938"/>
      <c r="Z68" s="938"/>
      <c r="AA68" s="938"/>
      <c r="AB68" s="938"/>
      <c r="AC68" s="938"/>
      <c r="AD68" s="938"/>
      <c r="AE68" s="938"/>
      <c r="AF68" s="938"/>
      <c r="AG68" s="938"/>
      <c r="AH68" s="938"/>
      <c r="AI68" s="938"/>
      <c r="AJ68" s="938"/>
      <c r="AK68" s="938"/>
      <c r="AL68" s="938"/>
      <c r="AM68" s="938"/>
      <c r="AN68" s="938"/>
      <c r="AO68" s="938"/>
      <c r="AP68" s="938"/>
      <c r="AQ68" s="938"/>
      <c r="AR68" s="938"/>
      <c r="AS68" s="938"/>
      <c r="AT68" s="938"/>
    </row>
    <row r="69" spans="1:46">
      <c r="A69" s="938"/>
      <c r="B69" s="938"/>
      <c r="C69" s="938"/>
      <c r="D69" s="938"/>
      <c r="E69" s="938"/>
      <c r="F69" s="938"/>
      <c r="G69" s="938"/>
      <c r="H69" s="938"/>
      <c r="I69" s="938"/>
      <c r="J69" s="938"/>
      <c r="K69" s="938"/>
      <c r="L69" s="938"/>
      <c r="M69" s="938"/>
      <c r="N69" s="938"/>
      <c r="O69" s="938"/>
      <c r="P69" s="938"/>
      <c r="Q69" s="938"/>
      <c r="R69" s="938"/>
      <c r="S69" s="938"/>
      <c r="T69" s="938"/>
      <c r="U69" s="938"/>
      <c r="V69" s="938"/>
      <c r="W69" s="938"/>
      <c r="X69" s="938"/>
      <c r="Y69" s="938"/>
      <c r="Z69" s="938"/>
      <c r="AA69" s="938"/>
      <c r="AB69" s="938"/>
      <c r="AC69" s="938"/>
      <c r="AD69" s="938"/>
      <c r="AE69" s="938"/>
      <c r="AF69" s="938"/>
      <c r="AG69" s="938"/>
      <c r="AH69" s="938"/>
      <c r="AI69" s="938"/>
      <c r="AJ69" s="938"/>
      <c r="AK69" s="938"/>
      <c r="AL69" s="938"/>
      <c r="AM69" s="938"/>
      <c r="AN69" s="938"/>
      <c r="AO69" s="938"/>
      <c r="AP69" s="938"/>
      <c r="AQ69" s="938"/>
      <c r="AR69" s="938"/>
      <c r="AS69" s="938"/>
      <c r="AT69" s="938"/>
    </row>
    <row r="70" spans="1:46">
      <c r="A70" s="938"/>
      <c r="B70" s="938"/>
      <c r="C70" s="938"/>
      <c r="D70" s="938"/>
      <c r="E70" s="938"/>
      <c r="F70" s="938"/>
      <c r="G70" s="938"/>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row>
    <row r="71" spans="1:46">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row>
    <row r="72" spans="1:46">
      <c r="I72" s="938"/>
      <c r="J72" s="938"/>
      <c r="K72" s="938"/>
      <c r="L72" s="938"/>
      <c r="M72" s="938"/>
      <c r="N72" s="938"/>
      <c r="O72" s="938"/>
      <c r="P72" s="938"/>
      <c r="Q72" s="938"/>
      <c r="R72" s="938"/>
      <c r="S72" s="938"/>
      <c r="T72" s="938"/>
      <c r="U72" s="938"/>
      <c r="V72" s="938"/>
      <c r="W72" s="938"/>
      <c r="X72" s="938"/>
      <c r="Y72" s="938"/>
      <c r="Z72" s="938"/>
      <c r="AA72" s="938"/>
      <c r="AB72" s="938"/>
      <c r="AC72" s="938"/>
      <c r="AD72" s="938"/>
      <c r="AE72" s="938"/>
      <c r="AF72" s="938"/>
      <c r="AG72" s="938"/>
      <c r="AH72" s="938"/>
      <c r="AI72" s="938"/>
      <c r="AJ72" s="938"/>
      <c r="AK72" s="938"/>
      <c r="AL72" s="938"/>
      <c r="AM72" s="938"/>
      <c r="AN72" s="938"/>
      <c r="AO72" s="938"/>
      <c r="AP72" s="938"/>
      <c r="AQ72" s="938"/>
      <c r="AR72" s="938"/>
      <c r="AS72" s="938"/>
      <c r="AT72" s="938"/>
    </row>
    <row r="73" spans="1:46">
      <c r="I73" s="938"/>
      <c r="J73" s="938"/>
      <c r="K73" s="938"/>
      <c r="L73" s="938"/>
      <c r="M73" s="938"/>
      <c r="N73" s="938"/>
      <c r="O73" s="938"/>
      <c r="P73" s="938"/>
      <c r="Q73" s="938"/>
      <c r="R73" s="938"/>
      <c r="S73" s="938"/>
      <c r="T73" s="938"/>
      <c r="U73" s="938"/>
      <c r="V73" s="938"/>
      <c r="W73" s="938"/>
      <c r="X73" s="938"/>
      <c r="Y73" s="938"/>
      <c r="Z73" s="938"/>
      <c r="AA73" s="938"/>
      <c r="AB73" s="938"/>
      <c r="AC73" s="938"/>
      <c r="AD73" s="938"/>
      <c r="AE73" s="938"/>
      <c r="AF73" s="938"/>
      <c r="AG73" s="938"/>
      <c r="AH73" s="938"/>
      <c r="AI73" s="938"/>
      <c r="AJ73" s="938"/>
      <c r="AK73" s="938"/>
      <c r="AL73" s="938"/>
      <c r="AM73" s="938"/>
      <c r="AN73" s="938"/>
      <c r="AO73" s="938"/>
      <c r="AP73" s="938"/>
      <c r="AQ73" s="938"/>
      <c r="AR73" s="938"/>
      <c r="AS73" s="938"/>
      <c r="AT73" s="938"/>
    </row>
    <row r="74" spans="1:46">
      <c r="I74" s="938"/>
      <c r="J74" s="938"/>
      <c r="K74" s="938"/>
      <c r="L74" s="938"/>
      <c r="M74" s="938"/>
      <c r="N74" s="938"/>
      <c r="O74" s="938"/>
      <c r="P74" s="938"/>
      <c r="Q74" s="938"/>
      <c r="R74" s="938"/>
      <c r="S74" s="938"/>
      <c r="T74" s="938"/>
      <c r="U74" s="938"/>
      <c r="V74" s="938"/>
      <c r="W74" s="938"/>
      <c r="X74" s="938"/>
      <c r="Y74" s="938"/>
      <c r="Z74" s="938"/>
      <c r="AA74" s="938"/>
      <c r="AB74" s="938"/>
      <c r="AC74" s="938"/>
      <c r="AD74" s="938"/>
      <c r="AE74" s="938"/>
      <c r="AF74" s="938"/>
      <c r="AG74" s="938"/>
      <c r="AH74" s="938"/>
      <c r="AI74" s="938"/>
      <c r="AJ74" s="938"/>
      <c r="AK74" s="938"/>
      <c r="AL74" s="938"/>
      <c r="AM74" s="938"/>
      <c r="AN74" s="938"/>
      <c r="AO74" s="938"/>
      <c r="AP74" s="938"/>
      <c r="AQ74" s="938"/>
      <c r="AR74" s="938"/>
      <c r="AS74" s="938"/>
      <c r="AT74" s="938"/>
    </row>
    <row r="75" spans="1:46">
      <c r="I75" s="938"/>
      <c r="J75" s="938"/>
      <c r="K75" s="938"/>
      <c r="L75" s="938"/>
      <c r="M75" s="938"/>
      <c r="N75" s="938"/>
      <c r="O75" s="938"/>
      <c r="P75" s="938"/>
      <c r="Q75" s="938"/>
      <c r="R75" s="938"/>
      <c r="S75" s="938"/>
      <c r="T75" s="938"/>
      <c r="U75" s="938"/>
      <c r="V75" s="938"/>
      <c r="W75" s="938"/>
      <c r="X75" s="938"/>
      <c r="Y75" s="938"/>
      <c r="Z75" s="938"/>
      <c r="AA75" s="938"/>
      <c r="AB75" s="938"/>
      <c r="AC75" s="938"/>
      <c r="AD75" s="938"/>
      <c r="AE75" s="938"/>
      <c r="AF75" s="938"/>
      <c r="AG75" s="938"/>
      <c r="AH75" s="938"/>
      <c r="AI75" s="938"/>
      <c r="AJ75" s="938"/>
      <c r="AK75" s="938"/>
      <c r="AL75" s="938"/>
      <c r="AM75" s="938"/>
      <c r="AN75" s="938"/>
      <c r="AO75" s="938"/>
      <c r="AP75" s="938"/>
      <c r="AQ75" s="938"/>
      <c r="AR75" s="938"/>
      <c r="AS75" s="938"/>
      <c r="AT75" s="938"/>
    </row>
    <row r="76" spans="1:46">
      <c r="I76" s="938"/>
      <c r="J76" s="938"/>
      <c r="K76" s="938"/>
      <c r="L76" s="938"/>
      <c r="M76" s="938"/>
      <c r="N76" s="938"/>
      <c r="O76" s="938"/>
      <c r="P76" s="938"/>
      <c r="Q76" s="938"/>
      <c r="R76" s="938"/>
      <c r="S76" s="938"/>
      <c r="T76" s="938"/>
      <c r="U76" s="938"/>
      <c r="V76" s="938"/>
      <c r="W76" s="938"/>
      <c r="X76" s="938"/>
      <c r="Y76" s="938"/>
      <c r="Z76" s="938"/>
      <c r="AA76" s="938"/>
      <c r="AB76" s="938"/>
      <c r="AC76" s="938"/>
      <c r="AD76" s="938"/>
      <c r="AE76" s="938"/>
      <c r="AF76" s="938"/>
      <c r="AG76" s="938"/>
      <c r="AH76" s="938"/>
      <c r="AI76" s="938"/>
      <c r="AJ76" s="938"/>
      <c r="AK76" s="938"/>
      <c r="AL76" s="938"/>
      <c r="AM76" s="938"/>
      <c r="AN76" s="938"/>
      <c r="AO76" s="938"/>
      <c r="AP76" s="938"/>
      <c r="AQ76" s="938"/>
      <c r="AR76" s="938"/>
      <c r="AS76" s="938"/>
      <c r="AT76" s="938"/>
    </row>
    <row r="77" spans="1:46">
      <c r="I77" s="938"/>
      <c r="J77" s="938"/>
      <c r="K77" s="938"/>
      <c r="L77" s="938"/>
      <c r="M77" s="938"/>
      <c r="N77" s="938"/>
      <c r="O77" s="938"/>
      <c r="P77" s="938"/>
      <c r="Q77" s="938"/>
      <c r="R77" s="938"/>
      <c r="S77" s="938"/>
      <c r="T77" s="938"/>
      <c r="U77" s="938"/>
      <c r="V77" s="938"/>
      <c r="W77" s="938"/>
      <c r="X77" s="938"/>
      <c r="Y77" s="938"/>
      <c r="Z77" s="938"/>
      <c r="AA77" s="938"/>
      <c r="AB77" s="938"/>
      <c r="AC77" s="938"/>
      <c r="AD77" s="938"/>
      <c r="AE77" s="938"/>
      <c r="AF77" s="938"/>
      <c r="AG77" s="938"/>
      <c r="AH77" s="938"/>
      <c r="AI77" s="938"/>
      <c r="AJ77" s="938"/>
      <c r="AK77" s="938"/>
      <c r="AL77" s="938"/>
      <c r="AM77" s="938"/>
      <c r="AN77" s="938"/>
      <c r="AO77" s="938"/>
      <c r="AP77" s="938"/>
      <c r="AQ77" s="938"/>
      <c r="AR77" s="938"/>
      <c r="AS77" s="938"/>
      <c r="AT77" s="938"/>
    </row>
    <row r="78" spans="1:46">
      <c r="I78" s="938"/>
      <c r="J78" s="938"/>
      <c r="K78" s="938"/>
      <c r="L78" s="938"/>
      <c r="M78" s="938"/>
      <c r="N78" s="938"/>
      <c r="O78" s="938"/>
      <c r="P78" s="938"/>
      <c r="Q78" s="938"/>
      <c r="R78" s="938"/>
      <c r="S78" s="938"/>
      <c r="T78" s="938"/>
      <c r="U78" s="938"/>
      <c r="V78" s="938"/>
      <c r="W78" s="938"/>
      <c r="X78" s="938"/>
      <c r="Y78" s="938"/>
      <c r="Z78" s="938"/>
      <c r="AA78" s="938"/>
      <c r="AB78" s="938"/>
      <c r="AC78" s="938"/>
      <c r="AD78" s="938"/>
      <c r="AE78" s="938"/>
      <c r="AF78" s="938"/>
      <c r="AG78" s="938"/>
      <c r="AH78" s="938"/>
      <c r="AI78" s="938"/>
      <c r="AJ78" s="938"/>
      <c r="AK78" s="938"/>
      <c r="AL78" s="938"/>
      <c r="AM78" s="938"/>
      <c r="AN78" s="938"/>
      <c r="AO78" s="938"/>
      <c r="AP78" s="938"/>
      <c r="AQ78" s="938"/>
      <c r="AR78" s="938"/>
      <c r="AS78" s="938"/>
      <c r="AT78" s="938"/>
    </row>
    <row r="79" spans="1:46">
      <c r="I79" s="938"/>
      <c r="J79" s="938"/>
      <c r="K79" s="938"/>
      <c r="L79" s="938"/>
      <c r="M79" s="938"/>
      <c r="N79" s="938"/>
      <c r="O79" s="938"/>
      <c r="P79" s="938"/>
      <c r="Q79" s="938"/>
      <c r="R79" s="938"/>
      <c r="S79" s="938"/>
      <c r="T79" s="938"/>
      <c r="U79" s="938"/>
      <c r="V79" s="938"/>
      <c r="W79" s="938"/>
      <c r="X79" s="938"/>
      <c r="Y79" s="938"/>
      <c r="Z79" s="938"/>
      <c r="AA79" s="938"/>
      <c r="AB79" s="938"/>
      <c r="AC79" s="938"/>
      <c r="AD79" s="938"/>
      <c r="AE79" s="938"/>
      <c r="AF79" s="938"/>
      <c r="AG79" s="938"/>
      <c r="AH79" s="938"/>
      <c r="AI79" s="938"/>
      <c r="AJ79" s="938"/>
      <c r="AK79" s="938"/>
      <c r="AL79" s="938"/>
      <c r="AM79" s="938"/>
      <c r="AN79" s="938"/>
      <c r="AO79" s="938"/>
      <c r="AP79" s="938"/>
      <c r="AQ79" s="938"/>
      <c r="AR79" s="938"/>
      <c r="AS79" s="938"/>
      <c r="AT79" s="938"/>
    </row>
    <row r="80" spans="1:46">
      <c r="I80" s="938"/>
      <c r="J80" s="938"/>
      <c r="K80" s="938"/>
      <c r="L80" s="938"/>
      <c r="M80" s="938"/>
      <c r="N80" s="938"/>
      <c r="O80" s="938"/>
      <c r="P80" s="938"/>
      <c r="Q80" s="938"/>
      <c r="R80" s="938"/>
      <c r="S80" s="938"/>
      <c r="T80" s="938"/>
      <c r="U80" s="938"/>
      <c r="V80" s="938"/>
      <c r="W80" s="938"/>
      <c r="X80" s="938"/>
      <c r="Y80" s="938"/>
      <c r="Z80" s="938"/>
      <c r="AA80" s="938"/>
      <c r="AB80" s="938"/>
      <c r="AC80" s="938"/>
      <c r="AD80" s="938"/>
      <c r="AE80" s="938"/>
      <c r="AF80" s="938"/>
      <c r="AG80" s="938"/>
      <c r="AH80" s="938"/>
      <c r="AI80" s="938"/>
      <c r="AJ80" s="938"/>
      <c r="AK80" s="938"/>
      <c r="AL80" s="938"/>
      <c r="AM80" s="938"/>
      <c r="AN80" s="938"/>
      <c r="AO80" s="938"/>
      <c r="AP80" s="938"/>
      <c r="AQ80" s="938"/>
      <c r="AR80" s="938"/>
      <c r="AS80" s="938"/>
      <c r="AT80" s="938"/>
    </row>
    <row r="81" spans="9:46">
      <c r="I81" s="938"/>
      <c r="J81" s="938"/>
      <c r="K81" s="938"/>
      <c r="L81" s="938"/>
      <c r="M81" s="938"/>
      <c r="N81" s="938"/>
      <c r="O81" s="938"/>
      <c r="P81" s="938"/>
      <c r="Q81" s="938"/>
      <c r="R81" s="938"/>
      <c r="S81" s="938"/>
      <c r="T81" s="938"/>
      <c r="U81" s="938"/>
      <c r="V81" s="938"/>
      <c r="W81" s="938"/>
      <c r="X81" s="938"/>
      <c r="Y81" s="938"/>
      <c r="Z81" s="938"/>
      <c r="AA81" s="938"/>
      <c r="AB81" s="938"/>
      <c r="AC81" s="938"/>
      <c r="AD81" s="938"/>
      <c r="AE81" s="938"/>
      <c r="AF81" s="938"/>
      <c r="AG81" s="938"/>
      <c r="AH81" s="938"/>
      <c r="AI81" s="938"/>
      <c r="AJ81" s="938"/>
      <c r="AK81" s="938"/>
      <c r="AL81" s="938"/>
      <c r="AM81" s="938"/>
      <c r="AN81" s="938"/>
      <c r="AO81" s="938"/>
      <c r="AP81" s="938"/>
      <c r="AQ81" s="938"/>
      <c r="AR81" s="938"/>
      <c r="AS81" s="938"/>
      <c r="AT81" s="938"/>
    </row>
    <row r="82" spans="9:46">
      <c r="I82" s="938"/>
      <c r="J82" s="938"/>
      <c r="K82" s="938"/>
      <c r="L82" s="938"/>
      <c r="M82" s="938"/>
      <c r="N82" s="938"/>
      <c r="O82" s="938"/>
      <c r="P82" s="938"/>
      <c r="Q82" s="938"/>
      <c r="R82" s="938"/>
      <c r="S82" s="938"/>
      <c r="T82" s="938"/>
      <c r="U82" s="938"/>
      <c r="V82" s="938"/>
      <c r="W82" s="938"/>
      <c r="X82" s="938"/>
      <c r="Y82" s="938"/>
      <c r="Z82" s="938"/>
      <c r="AA82" s="938"/>
      <c r="AB82" s="938"/>
      <c r="AC82" s="938"/>
      <c r="AD82" s="938"/>
      <c r="AE82" s="938"/>
      <c r="AF82" s="938"/>
      <c r="AG82" s="938"/>
      <c r="AH82" s="938"/>
      <c r="AI82" s="938"/>
      <c r="AJ82" s="938"/>
      <c r="AK82" s="938"/>
      <c r="AL82" s="938"/>
      <c r="AM82" s="938"/>
      <c r="AN82" s="938"/>
      <c r="AO82" s="938"/>
      <c r="AP82" s="938"/>
      <c r="AQ82" s="938"/>
      <c r="AR82" s="938"/>
      <c r="AS82" s="938"/>
      <c r="AT82" s="938"/>
    </row>
    <row r="83" spans="9:46">
      <c r="I83" s="938"/>
      <c r="J83" s="938"/>
      <c r="K83" s="938"/>
      <c r="L83" s="938"/>
      <c r="M83" s="938"/>
      <c r="N83" s="938"/>
      <c r="O83" s="938"/>
      <c r="P83" s="938"/>
      <c r="Q83" s="938"/>
      <c r="R83" s="938"/>
      <c r="S83" s="938"/>
      <c r="T83" s="938"/>
      <c r="U83" s="938"/>
      <c r="V83" s="938"/>
      <c r="W83" s="938"/>
      <c r="X83" s="938"/>
      <c r="Y83" s="938"/>
      <c r="Z83" s="938"/>
      <c r="AA83" s="938"/>
      <c r="AB83" s="938"/>
      <c r="AC83" s="938"/>
      <c r="AD83" s="938"/>
      <c r="AE83" s="938"/>
      <c r="AF83" s="938"/>
      <c r="AG83" s="938"/>
      <c r="AH83" s="938"/>
      <c r="AI83" s="938"/>
      <c r="AJ83" s="938"/>
      <c r="AK83" s="938"/>
      <c r="AL83" s="938"/>
      <c r="AM83" s="938"/>
      <c r="AN83" s="938"/>
      <c r="AO83" s="938"/>
      <c r="AP83" s="938"/>
      <c r="AQ83" s="938"/>
      <c r="AR83" s="938"/>
      <c r="AS83" s="938"/>
      <c r="AT83" s="938"/>
    </row>
    <row r="84" spans="9:46">
      <c r="I84" s="938"/>
      <c r="J84" s="938"/>
      <c r="K84" s="938"/>
      <c r="L84" s="938"/>
      <c r="M84" s="938"/>
      <c r="N84" s="938"/>
      <c r="O84" s="938"/>
      <c r="P84" s="938"/>
      <c r="Q84" s="938"/>
      <c r="R84" s="938"/>
      <c r="S84" s="938"/>
      <c r="T84" s="938"/>
      <c r="U84" s="938"/>
      <c r="V84" s="938"/>
      <c r="W84" s="938"/>
      <c r="X84" s="938"/>
      <c r="Y84" s="938"/>
      <c r="Z84" s="938"/>
      <c r="AA84" s="938"/>
      <c r="AB84" s="938"/>
      <c r="AC84" s="938"/>
      <c r="AD84" s="938"/>
      <c r="AE84" s="938"/>
      <c r="AF84" s="938"/>
      <c r="AG84" s="938"/>
      <c r="AH84" s="938"/>
      <c r="AI84" s="938"/>
      <c r="AJ84" s="938"/>
      <c r="AK84" s="938"/>
      <c r="AL84" s="938"/>
      <c r="AM84" s="938"/>
      <c r="AN84" s="938"/>
      <c r="AO84" s="938"/>
      <c r="AP84" s="938"/>
      <c r="AQ84" s="938"/>
      <c r="AR84" s="938"/>
      <c r="AS84" s="938"/>
      <c r="AT84" s="938"/>
    </row>
    <row r="85" spans="9:46">
      <c r="I85" s="938"/>
      <c r="J85" s="938"/>
      <c r="K85" s="938"/>
      <c r="L85" s="938"/>
      <c r="M85" s="938"/>
      <c r="N85" s="938"/>
      <c r="O85" s="938"/>
      <c r="P85" s="938"/>
      <c r="Q85" s="938"/>
      <c r="R85" s="938"/>
      <c r="S85" s="938"/>
      <c r="T85" s="938"/>
      <c r="U85" s="938"/>
      <c r="V85" s="938"/>
      <c r="W85" s="938"/>
      <c r="X85" s="938"/>
      <c r="Y85" s="938"/>
      <c r="Z85" s="938"/>
      <c r="AA85" s="938"/>
      <c r="AB85" s="938"/>
      <c r="AC85" s="938"/>
      <c r="AD85" s="938"/>
      <c r="AE85" s="938"/>
      <c r="AF85" s="938"/>
      <c r="AG85" s="938"/>
      <c r="AH85" s="938"/>
      <c r="AI85" s="938"/>
      <c r="AJ85" s="938"/>
      <c r="AK85" s="938"/>
      <c r="AL85" s="938"/>
      <c r="AM85" s="938"/>
      <c r="AN85" s="938"/>
      <c r="AO85" s="938"/>
      <c r="AP85" s="938"/>
      <c r="AQ85" s="938"/>
      <c r="AR85" s="938"/>
      <c r="AS85" s="938"/>
      <c r="AT85" s="938"/>
    </row>
    <row r="86" spans="9:46">
      <c r="I86" s="938"/>
      <c r="J86" s="938"/>
      <c r="K86" s="938"/>
      <c r="L86" s="938"/>
      <c r="M86" s="938"/>
      <c r="N86" s="938"/>
      <c r="O86" s="938"/>
      <c r="P86" s="938"/>
      <c r="Q86" s="938"/>
      <c r="R86" s="938"/>
      <c r="S86" s="938"/>
      <c r="T86" s="938"/>
      <c r="U86" s="938"/>
      <c r="V86" s="938"/>
      <c r="W86" s="938"/>
      <c r="X86" s="938"/>
      <c r="Y86" s="938"/>
      <c r="Z86" s="938"/>
      <c r="AA86" s="938"/>
      <c r="AB86" s="938"/>
      <c r="AC86" s="938"/>
      <c r="AD86" s="938"/>
      <c r="AE86" s="938"/>
      <c r="AF86" s="938"/>
      <c r="AG86" s="938"/>
      <c r="AH86" s="938"/>
      <c r="AI86" s="938"/>
      <c r="AJ86" s="938"/>
      <c r="AK86" s="938"/>
      <c r="AL86" s="938"/>
      <c r="AM86" s="938"/>
      <c r="AN86" s="938"/>
      <c r="AO86" s="938"/>
      <c r="AP86" s="938"/>
      <c r="AQ86" s="938"/>
      <c r="AR86" s="938"/>
      <c r="AS86" s="938"/>
      <c r="AT86" s="938"/>
    </row>
    <row r="87" spans="9:46">
      <c r="I87" s="938"/>
      <c r="J87" s="938"/>
      <c r="K87" s="938"/>
      <c r="L87" s="938"/>
      <c r="M87" s="938"/>
      <c r="N87" s="938"/>
      <c r="O87" s="938"/>
      <c r="P87" s="938"/>
      <c r="Q87" s="938"/>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row>
    <row r="88" spans="9:46">
      <c r="I88" s="938"/>
      <c r="J88" s="938"/>
      <c r="K88" s="938"/>
      <c r="L88" s="938"/>
      <c r="M88" s="938"/>
      <c r="N88" s="938"/>
      <c r="O88" s="938"/>
      <c r="P88" s="938"/>
      <c r="Q88" s="938"/>
      <c r="R88" s="938"/>
      <c r="S88" s="938"/>
      <c r="T88" s="938"/>
      <c r="U88" s="938"/>
      <c r="V88" s="938"/>
      <c r="W88" s="938"/>
      <c r="X88" s="938"/>
      <c r="Y88" s="938"/>
      <c r="Z88" s="938"/>
      <c r="AA88" s="938"/>
      <c r="AB88" s="938"/>
      <c r="AC88" s="938"/>
      <c r="AD88" s="938"/>
      <c r="AE88" s="938"/>
      <c r="AF88" s="938"/>
      <c r="AG88" s="938"/>
      <c r="AH88" s="938"/>
      <c r="AI88" s="938"/>
      <c r="AJ88" s="938"/>
      <c r="AK88" s="938"/>
      <c r="AL88" s="938"/>
      <c r="AM88" s="938"/>
      <c r="AN88" s="938"/>
      <c r="AO88" s="938"/>
      <c r="AP88" s="938"/>
      <c r="AQ88" s="938"/>
      <c r="AR88" s="938"/>
      <c r="AS88" s="938"/>
      <c r="AT88" s="938"/>
    </row>
    <row r="89" spans="9:46">
      <c r="I89" s="938"/>
      <c r="J89" s="938"/>
      <c r="K89" s="938"/>
      <c r="L89" s="938"/>
      <c r="M89" s="938"/>
      <c r="N89" s="938"/>
      <c r="O89" s="938"/>
      <c r="P89" s="938"/>
      <c r="Q89" s="938"/>
      <c r="R89" s="938"/>
      <c r="S89" s="938"/>
      <c r="T89" s="938"/>
      <c r="U89" s="938"/>
      <c r="V89" s="938"/>
      <c r="W89" s="938"/>
      <c r="X89" s="938"/>
      <c r="Y89" s="938"/>
      <c r="Z89" s="938"/>
      <c r="AA89" s="938"/>
      <c r="AB89" s="938"/>
      <c r="AC89" s="938"/>
      <c r="AD89" s="938"/>
      <c r="AE89" s="938"/>
      <c r="AF89" s="938"/>
      <c r="AG89" s="938"/>
      <c r="AH89" s="938"/>
      <c r="AI89" s="938"/>
      <c r="AJ89" s="938"/>
      <c r="AK89" s="938"/>
      <c r="AL89" s="938"/>
      <c r="AM89" s="938"/>
      <c r="AN89" s="938"/>
      <c r="AO89" s="938"/>
      <c r="AP89" s="938"/>
      <c r="AQ89" s="938"/>
      <c r="AR89" s="938"/>
      <c r="AS89" s="938"/>
      <c r="AT89" s="938"/>
    </row>
    <row r="90" spans="9:46">
      <c r="I90" s="938"/>
      <c r="J90" s="938"/>
      <c r="K90" s="938"/>
      <c r="L90" s="938"/>
      <c r="M90" s="938"/>
      <c r="N90" s="938"/>
      <c r="O90" s="938"/>
      <c r="P90" s="938"/>
      <c r="Q90" s="938"/>
      <c r="R90" s="938"/>
      <c r="S90" s="938"/>
      <c r="T90" s="938"/>
      <c r="U90" s="938"/>
      <c r="V90" s="938"/>
      <c r="W90" s="938"/>
      <c r="X90" s="938"/>
      <c r="Y90" s="938"/>
      <c r="Z90" s="938"/>
      <c r="AA90" s="938"/>
      <c r="AB90" s="938"/>
      <c r="AC90" s="938"/>
      <c r="AD90" s="938"/>
      <c r="AE90" s="938"/>
      <c r="AF90" s="938"/>
      <c r="AG90" s="938"/>
      <c r="AH90" s="938"/>
      <c r="AI90" s="938"/>
      <c r="AJ90" s="938"/>
      <c r="AK90" s="938"/>
      <c r="AL90" s="938"/>
      <c r="AM90" s="938"/>
      <c r="AN90" s="938"/>
      <c r="AO90" s="938"/>
      <c r="AP90" s="938"/>
      <c r="AQ90" s="938"/>
      <c r="AR90" s="938"/>
      <c r="AS90" s="938"/>
      <c r="AT90" s="938"/>
    </row>
    <row r="91" spans="9:46">
      <c r="I91" s="938"/>
      <c r="J91" s="938"/>
      <c r="K91" s="938"/>
      <c r="L91" s="938"/>
      <c r="M91" s="938"/>
      <c r="N91" s="938"/>
      <c r="O91" s="938"/>
      <c r="P91" s="938"/>
      <c r="Q91" s="938"/>
      <c r="R91" s="938"/>
      <c r="S91" s="938"/>
      <c r="T91" s="938"/>
      <c r="U91" s="938"/>
      <c r="V91" s="938"/>
      <c r="W91" s="938"/>
      <c r="X91" s="938"/>
      <c r="Y91" s="938"/>
      <c r="Z91" s="938"/>
      <c r="AA91" s="938"/>
      <c r="AB91" s="938"/>
      <c r="AC91" s="938"/>
      <c r="AD91" s="938"/>
      <c r="AE91" s="938"/>
      <c r="AF91" s="938"/>
      <c r="AG91" s="938"/>
      <c r="AH91" s="938"/>
      <c r="AI91" s="938"/>
      <c r="AJ91" s="938"/>
      <c r="AK91" s="938"/>
      <c r="AL91" s="938"/>
      <c r="AM91" s="938"/>
      <c r="AN91" s="938"/>
      <c r="AO91" s="938"/>
      <c r="AP91" s="938"/>
      <c r="AQ91" s="938"/>
      <c r="AR91" s="938"/>
      <c r="AS91" s="938"/>
      <c r="AT91" s="938"/>
    </row>
    <row r="92" spans="9:46">
      <c r="I92" s="938"/>
      <c r="J92" s="938"/>
      <c r="K92" s="938"/>
      <c r="L92" s="938"/>
      <c r="M92" s="938"/>
      <c r="N92" s="938"/>
      <c r="O92" s="938"/>
      <c r="P92" s="938"/>
      <c r="Q92" s="938"/>
      <c r="R92" s="938"/>
      <c r="S92" s="938"/>
      <c r="T92" s="938"/>
      <c r="U92" s="938"/>
      <c r="V92" s="938"/>
      <c r="W92" s="938"/>
      <c r="X92" s="938"/>
      <c r="Y92" s="938"/>
      <c r="Z92" s="938"/>
      <c r="AA92" s="938"/>
      <c r="AB92" s="938"/>
      <c r="AC92" s="938"/>
      <c r="AD92" s="938"/>
      <c r="AE92" s="938"/>
      <c r="AF92" s="938"/>
      <c r="AG92" s="938"/>
      <c r="AH92" s="938"/>
      <c r="AI92" s="938"/>
      <c r="AJ92" s="938"/>
      <c r="AK92" s="938"/>
      <c r="AL92" s="938"/>
      <c r="AM92" s="938"/>
      <c r="AN92" s="938"/>
      <c r="AO92" s="938"/>
      <c r="AP92" s="938"/>
      <c r="AQ92" s="938"/>
      <c r="AR92" s="938"/>
      <c r="AS92" s="938"/>
      <c r="AT92" s="938"/>
    </row>
    <row r="93" spans="9:46">
      <c r="I93" s="938"/>
      <c r="J93" s="938"/>
      <c r="K93" s="938"/>
      <c r="L93" s="938"/>
      <c r="M93" s="938"/>
      <c r="N93" s="938"/>
      <c r="O93" s="938"/>
      <c r="P93" s="938"/>
      <c r="Q93" s="938"/>
      <c r="R93" s="938"/>
      <c r="S93" s="938"/>
      <c r="T93" s="938"/>
      <c r="U93" s="938"/>
      <c r="V93" s="938"/>
      <c r="W93" s="938"/>
      <c r="X93" s="938"/>
      <c r="Y93" s="938"/>
      <c r="Z93" s="938"/>
      <c r="AA93" s="938"/>
      <c r="AB93" s="938"/>
      <c r="AC93" s="938"/>
      <c r="AD93" s="938"/>
      <c r="AE93" s="938"/>
      <c r="AF93" s="938"/>
      <c r="AG93" s="938"/>
      <c r="AH93" s="938"/>
      <c r="AI93" s="938"/>
      <c r="AJ93" s="938"/>
      <c r="AK93" s="938"/>
      <c r="AL93" s="938"/>
      <c r="AM93" s="938"/>
      <c r="AN93" s="938"/>
      <c r="AO93" s="938"/>
      <c r="AP93" s="938"/>
      <c r="AQ93" s="938"/>
      <c r="AR93" s="938"/>
      <c r="AS93" s="938"/>
      <c r="AT93" s="938"/>
    </row>
    <row r="94" spans="9:46">
      <c r="I94" s="938"/>
      <c r="J94" s="938"/>
      <c r="K94" s="938"/>
      <c r="L94" s="938"/>
      <c r="M94" s="938"/>
      <c r="N94" s="938"/>
      <c r="O94" s="938"/>
      <c r="P94" s="938"/>
      <c r="Q94" s="938"/>
      <c r="R94" s="938"/>
      <c r="S94" s="938"/>
      <c r="T94" s="938"/>
      <c r="U94" s="938"/>
      <c r="V94" s="938"/>
      <c r="W94" s="938"/>
      <c r="X94" s="938"/>
      <c r="Y94" s="938"/>
      <c r="Z94" s="938"/>
      <c r="AA94" s="938"/>
      <c r="AB94" s="938"/>
      <c r="AC94" s="938"/>
      <c r="AD94" s="938"/>
      <c r="AE94" s="938"/>
      <c r="AF94" s="938"/>
      <c r="AG94" s="938"/>
      <c r="AH94" s="938"/>
      <c r="AI94" s="938"/>
      <c r="AJ94" s="938"/>
      <c r="AK94" s="938"/>
      <c r="AL94" s="938"/>
      <c r="AM94" s="938"/>
      <c r="AN94" s="938"/>
      <c r="AO94" s="938"/>
      <c r="AP94" s="938"/>
      <c r="AQ94" s="938"/>
      <c r="AR94" s="938"/>
      <c r="AS94" s="938"/>
      <c r="AT94" s="938"/>
    </row>
    <row r="95" spans="9:46">
      <c r="I95" s="938"/>
      <c r="J95" s="938"/>
      <c r="K95" s="938"/>
      <c r="L95" s="938"/>
      <c r="M95" s="938"/>
      <c r="N95" s="938"/>
      <c r="O95" s="938"/>
      <c r="P95" s="938"/>
      <c r="Q95" s="938"/>
      <c r="R95" s="938"/>
      <c r="S95" s="938"/>
      <c r="T95" s="938"/>
      <c r="U95" s="938"/>
      <c r="V95" s="938"/>
      <c r="W95" s="938"/>
      <c r="X95" s="938"/>
      <c r="Y95" s="938"/>
      <c r="Z95" s="938"/>
      <c r="AA95" s="938"/>
      <c r="AB95" s="938"/>
      <c r="AC95" s="938"/>
      <c r="AD95" s="938"/>
      <c r="AE95" s="938"/>
      <c r="AF95" s="938"/>
      <c r="AG95" s="938"/>
      <c r="AH95" s="938"/>
      <c r="AI95" s="938"/>
      <c r="AJ95" s="938"/>
      <c r="AK95" s="938"/>
      <c r="AL95" s="938"/>
      <c r="AM95" s="938"/>
      <c r="AN95" s="938"/>
      <c r="AO95" s="938"/>
      <c r="AP95" s="938"/>
      <c r="AQ95" s="938"/>
      <c r="AR95" s="938"/>
      <c r="AS95" s="938"/>
      <c r="AT95" s="938"/>
    </row>
    <row r="96" spans="9:46">
      <c r="I96" s="938"/>
      <c r="J96" s="938"/>
      <c r="K96" s="938"/>
      <c r="L96" s="938"/>
      <c r="M96" s="938"/>
      <c r="N96" s="938"/>
      <c r="O96" s="938"/>
      <c r="P96" s="938"/>
      <c r="Q96" s="938"/>
      <c r="R96" s="938"/>
      <c r="S96" s="938"/>
      <c r="T96" s="938"/>
      <c r="U96" s="938"/>
      <c r="V96" s="938"/>
      <c r="W96" s="938"/>
      <c r="X96" s="938"/>
      <c r="Y96" s="938"/>
      <c r="Z96" s="938"/>
      <c r="AA96" s="938"/>
      <c r="AB96" s="938"/>
      <c r="AC96" s="938"/>
      <c r="AD96" s="938"/>
      <c r="AE96" s="938"/>
      <c r="AF96" s="938"/>
      <c r="AG96" s="938"/>
      <c r="AH96" s="938"/>
      <c r="AI96" s="938"/>
      <c r="AJ96" s="938"/>
      <c r="AK96" s="938"/>
      <c r="AL96" s="938"/>
      <c r="AM96" s="938"/>
      <c r="AN96" s="938"/>
      <c r="AO96" s="938"/>
      <c r="AP96" s="938"/>
      <c r="AQ96" s="938"/>
      <c r="AR96" s="938"/>
      <c r="AS96" s="938"/>
      <c r="AT96" s="938"/>
    </row>
    <row r="97" spans="9:38">
      <c r="I97" s="938"/>
      <c r="J97" s="938"/>
      <c r="K97" s="938"/>
      <c r="L97" s="938"/>
      <c r="M97" s="938"/>
      <c r="N97" s="938"/>
      <c r="O97" s="938"/>
      <c r="P97" s="938"/>
      <c r="AC97" s="938"/>
      <c r="AD97" s="938"/>
      <c r="AE97" s="938"/>
      <c r="AF97" s="938"/>
      <c r="AG97" s="938"/>
      <c r="AH97" s="938"/>
      <c r="AI97" s="938"/>
      <c r="AJ97" s="938"/>
      <c r="AK97" s="938"/>
      <c r="AL97" s="938"/>
    </row>
    <row r="98" spans="9:38">
      <c r="AL98" s="938"/>
    </row>
  </sheetData>
  <mergeCells count="21">
    <mergeCell ref="A2:O2"/>
    <mergeCell ref="S2:AG2"/>
    <mergeCell ref="B4:I4"/>
    <mergeCell ref="J4:Q4"/>
    <mergeCell ref="S4:AA4"/>
    <mergeCell ref="AC4:AF4"/>
    <mergeCell ref="A39:A40"/>
    <mergeCell ref="A46:A47"/>
    <mergeCell ref="AH4:AK4"/>
    <mergeCell ref="B5:C5"/>
    <mergeCell ref="D5:E5"/>
    <mergeCell ref="F5:G5"/>
    <mergeCell ref="H5:I5"/>
    <mergeCell ref="J5:K5"/>
    <mergeCell ref="L5:M5"/>
    <mergeCell ref="N5:O5"/>
    <mergeCell ref="P5:Q5"/>
    <mergeCell ref="T5:U5"/>
    <mergeCell ref="V5:W5"/>
    <mergeCell ref="X5:Y5"/>
    <mergeCell ref="Z5:AA5"/>
  </mergeCells>
  <pageMargins left="0.17" right="0.2" top="0.38" bottom="0.38" header="0.31496062992125984" footer="0.31496062992125984"/>
  <pageSetup paperSize="9" scale="38" orientation="landscape" r:id="rId1"/>
  <drawing r:id="rId2"/>
</worksheet>
</file>

<file path=xl/worksheets/sheet21.xml><?xml version="1.0" encoding="utf-8"?>
<worksheet xmlns="http://schemas.openxmlformats.org/spreadsheetml/2006/main" xmlns:r="http://schemas.openxmlformats.org/officeDocument/2006/relationships">
  <sheetPr>
    <pageSetUpPr fitToPage="1"/>
  </sheetPr>
  <dimension ref="A1:BO204"/>
  <sheetViews>
    <sheetView zoomScale="70" zoomScaleNormal="70" workbookViewId="0">
      <selection sqref="A1:L1"/>
    </sheetView>
  </sheetViews>
  <sheetFormatPr baseColWidth="10" defaultColWidth="10.77734375" defaultRowHeight="14.25"/>
  <cols>
    <col min="1" max="1" width="12.44140625" style="938" customWidth="1"/>
    <col min="2" max="17" width="9" style="938" customWidth="1"/>
    <col min="18" max="27" width="8.5546875" style="938" customWidth="1"/>
    <col min="28" max="29" width="9" style="938" customWidth="1"/>
    <col min="30" max="30" width="11.5546875" style="938" bestFit="1" customWidth="1"/>
    <col min="31" max="32" width="9" style="938" customWidth="1"/>
    <col min="33" max="33" width="11.5546875" style="938" bestFit="1" customWidth="1"/>
    <col min="34" max="34" width="4.77734375" style="938" customWidth="1"/>
    <col min="35" max="35" width="14" style="938" customWidth="1"/>
    <col min="36" max="43" width="5.5546875" style="938" customWidth="1"/>
    <col min="44" max="44" width="7" style="938" customWidth="1"/>
    <col min="45" max="49" width="5.5546875" style="938" customWidth="1"/>
    <col min="50" max="50" width="7.44140625" style="938" customWidth="1"/>
    <col min="51" max="51" width="5.5546875" style="938" customWidth="1"/>
    <col min="52" max="52" width="6.77734375" style="938" customWidth="1"/>
    <col min="53" max="61" width="5.5546875" style="938" customWidth="1"/>
    <col min="62" max="62" width="7" style="938" customWidth="1"/>
    <col min="63" max="64" width="6" style="938" customWidth="1"/>
    <col min="65" max="65" width="6.77734375" style="938" customWidth="1"/>
    <col min="66" max="66" width="8.77734375" style="938" customWidth="1"/>
    <col min="67" max="67" width="5.44140625" style="938" customWidth="1"/>
    <col min="68" max="16384" width="10.77734375" style="938"/>
  </cols>
  <sheetData>
    <row r="1" spans="1:67" ht="27.2" customHeight="1">
      <c r="A1" s="2198" t="s">
        <v>895</v>
      </c>
      <c r="B1" s="2198"/>
      <c r="C1" s="2198"/>
      <c r="D1" s="2198"/>
      <c r="E1" s="2198"/>
      <c r="F1" s="2198"/>
      <c r="G1" s="2198"/>
      <c r="H1" s="2198"/>
      <c r="I1" s="2198"/>
      <c r="J1" s="2198"/>
      <c r="K1" s="2198"/>
      <c r="L1" s="2198"/>
      <c r="M1" s="1291"/>
      <c r="N1" s="1291"/>
      <c r="O1" s="1291"/>
      <c r="P1" s="1291"/>
      <c r="Q1" s="1291"/>
      <c r="R1" s="1291"/>
      <c r="S1" s="1291"/>
      <c r="T1" s="1291"/>
      <c r="U1" s="1291"/>
      <c r="V1" s="1291"/>
      <c r="W1" s="1291"/>
      <c r="X1" s="1291"/>
      <c r="Y1" s="1291"/>
      <c r="Z1" s="1291"/>
      <c r="AA1" s="1291"/>
      <c r="AB1" s="1291"/>
      <c r="AC1" s="1291"/>
      <c r="AD1" s="941"/>
      <c r="AE1" s="941"/>
      <c r="AF1" s="941"/>
      <c r="AG1" s="941"/>
      <c r="AH1" s="941"/>
      <c r="AI1" s="941"/>
      <c r="AJ1" s="941"/>
      <c r="AK1" s="941"/>
      <c r="AL1" s="941"/>
      <c r="AM1" s="941"/>
      <c r="AN1" s="941"/>
      <c r="AO1" s="941"/>
      <c r="AP1" s="941"/>
      <c r="AQ1" s="941"/>
      <c r="AR1" s="941"/>
      <c r="AS1" s="941"/>
      <c r="AT1" s="941"/>
      <c r="AU1" s="941"/>
      <c r="AV1" s="941"/>
      <c r="AW1" s="941"/>
      <c r="AX1" s="941"/>
      <c r="AY1" s="941"/>
      <c r="AZ1" s="941"/>
      <c r="BA1" s="941"/>
      <c r="BB1" s="941"/>
      <c r="BC1" s="941"/>
      <c r="BD1" s="941"/>
      <c r="BE1" s="941"/>
      <c r="BF1" s="941"/>
    </row>
    <row r="2" spans="1:67" ht="8.1" customHeight="1">
      <c r="A2" s="1291"/>
      <c r="B2" s="1291"/>
      <c r="C2" s="1291"/>
      <c r="D2" s="1291"/>
      <c r="E2" s="1291"/>
      <c r="F2" s="1291"/>
      <c r="G2" s="1291"/>
      <c r="H2" s="1291"/>
      <c r="I2" s="1291"/>
      <c r="J2" s="1291"/>
      <c r="K2" s="1291"/>
      <c r="L2" s="1291"/>
      <c r="M2" s="1291"/>
      <c r="N2" s="1291"/>
      <c r="O2" s="1291"/>
      <c r="P2" s="1291"/>
      <c r="Q2" s="1291"/>
      <c r="R2" s="1291"/>
      <c r="S2" s="1291"/>
      <c r="T2" s="1291"/>
      <c r="U2" s="1291"/>
      <c r="V2" s="1291"/>
      <c r="W2" s="1291"/>
      <c r="X2" s="1291"/>
      <c r="Y2" s="1291"/>
      <c r="Z2" s="1291"/>
      <c r="AA2" s="1291"/>
      <c r="AB2" s="1291"/>
      <c r="AC2" s="1291"/>
      <c r="AD2" s="941"/>
      <c r="AE2" s="941"/>
      <c r="AF2" s="941"/>
      <c r="AG2" s="941"/>
      <c r="AH2" s="941"/>
      <c r="AI2" s="941"/>
      <c r="AJ2" s="941"/>
      <c r="AK2" s="941"/>
      <c r="AL2" s="941"/>
      <c r="AM2" s="941"/>
      <c r="AN2" s="941"/>
      <c r="AO2" s="941"/>
      <c r="AP2" s="941"/>
      <c r="AQ2" s="941"/>
      <c r="AR2" s="941"/>
      <c r="AS2" s="941"/>
      <c r="AT2" s="941"/>
      <c r="AU2" s="941"/>
      <c r="AV2" s="941"/>
      <c r="AW2" s="941"/>
      <c r="AX2" s="941"/>
      <c r="AY2" s="941"/>
      <c r="AZ2"/>
      <c r="BA2"/>
      <c r="BB2" s="941"/>
      <c r="BC2" s="941"/>
      <c r="BD2" s="941"/>
      <c r="BE2" s="941"/>
      <c r="BF2" s="941"/>
    </row>
    <row r="3" spans="1:67" ht="21.4" customHeight="1">
      <c r="A3" s="2271" t="s">
        <v>897</v>
      </c>
      <c r="B3" s="2271"/>
      <c r="C3" s="2271"/>
      <c r="D3" s="2271"/>
      <c r="E3" s="2271"/>
      <c r="F3" s="2271"/>
      <c r="G3" s="2271"/>
      <c r="H3" s="2271"/>
      <c r="I3" s="2271"/>
      <c r="J3" s="2271"/>
      <c r="K3" s="2271"/>
      <c r="L3" s="2271"/>
      <c r="M3" s="2271"/>
      <c r="N3" s="2271"/>
      <c r="O3" s="2271"/>
      <c r="P3" s="2271"/>
      <c r="Q3" s="2271"/>
      <c r="R3" s="2271"/>
      <c r="S3" s="2271"/>
      <c r="T3" s="2271"/>
      <c r="U3" s="2271"/>
      <c r="V3" s="2271"/>
      <c r="W3" s="2271"/>
      <c r="X3" s="2271"/>
      <c r="Y3" s="2271"/>
      <c r="Z3" s="2271"/>
      <c r="AA3" s="2271"/>
      <c r="AB3" s="2271"/>
      <c r="AC3" s="2271"/>
      <c r="AD3" s="941"/>
      <c r="AE3" s="941"/>
      <c r="AF3" s="941"/>
      <c r="AG3" s="941"/>
      <c r="AH3" s="941"/>
      <c r="AI3" s="2254" t="s">
        <v>897</v>
      </c>
      <c r="AJ3" s="2254"/>
      <c r="AK3" s="2254"/>
      <c r="AL3" s="2254"/>
      <c r="AM3" s="2254"/>
      <c r="AN3" s="2254"/>
      <c r="AO3" s="2254"/>
      <c r="AP3" s="2254"/>
      <c r="AQ3" s="2254"/>
      <c r="AR3" s="2254"/>
      <c r="AS3" s="2254"/>
      <c r="AT3" s="2254"/>
      <c r="AU3" s="2254"/>
      <c r="AV3" s="2254"/>
      <c r="AW3" s="2254"/>
      <c r="AX3" s="2254"/>
      <c r="AY3" s="2254"/>
      <c r="AZ3" s="2254"/>
      <c r="BA3" s="2254"/>
      <c r="BB3" s="2254"/>
      <c r="BC3" s="2254"/>
      <c r="BD3" s="2254"/>
      <c r="BE3" s="2254"/>
      <c r="BF3" s="2254"/>
      <c r="BG3" s="2254"/>
      <c r="BH3" s="1146"/>
      <c r="BI3" s="1146"/>
      <c r="BJ3" s="1146"/>
      <c r="BK3" s="1146"/>
    </row>
    <row r="4" spans="1:67" ht="31.5" customHeight="1">
      <c r="A4" s="2204" t="s">
        <v>896</v>
      </c>
      <c r="B4" s="2204"/>
      <c r="C4" s="2204"/>
      <c r="D4" s="2204"/>
      <c r="E4" s="2204"/>
      <c r="F4" s="2204"/>
      <c r="G4" s="2204"/>
      <c r="H4" s="2204"/>
      <c r="I4" s="2204"/>
      <c r="J4" s="2204"/>
      <c r="K4" s="2204"/>
      <c r="L4" s="2204"/>
      <c r="M4" s="2204"/>
      <c r="N4" s="2204"/>
      <c r="O4" s="2204"/>
      <c r="P4" s="2204"/>
      <c r="Q4" s="2204"/>
      <c r="R4" s="2204"/>
      <c r="S4" s="2204"/>
      <c r="T4" s="1386"/>
      <c r="U4" s="1386"/>
      <c r="V4" s="1386"/>
      <c r="W4" s="1386"/>
      <c r="X4" s="1386"/>
      <c r="Y4" s="1386"/>
      <c r="Z4" s="1386"/>
      <c r="AA4" s="1386"/>
      <c r="AB4" s="1386"/>
      <c r="AC4" s="1386"/>
      <c r="AD4" s="1092"/>
      <c r="AI4" s="2266" t="s">
        <v>875</v>
      </c>
      <c r="AJ4" s="2266"/>
      <c r="AK4" s="2266"/>
      <c r="AL4" s="2266"/>
      <c r="AM4" s="2266"/>
      <c r="AN4" s="2266"/>
      <c r="AO4" s="2266"/>
      <c r="AP4" s="2266"/>
      <c r="AQ4" s="2266"/>
      <c r="AR4" s="2266"/>
      <c r="AS4" s="2266"/>
      <c r="AT4" s="2266"/>
      <c r="AU4" s="2266"/>
      <c r="AV4" s="2266"/>
      <c r="AW4" s="2266"/>
      <c r="AX4" s="2266"/>
      <c r="AY4" s="2266"/>
      <c r="AZ4" s="2266"/>
      <c r="BA4" s="2266"/>
      <c r="BB4" s="2266"/>
      <c r="BC4" s="2266"/>
      <c r="BD4" s="2266"/>
      <c r="BE4" s="2266"/>
      <c r="BF4" s="2266"/>
      <c r="BG4" s="2266"/>
      <c r="BH4" s="1093"/>
      <c r="BI4" s="1093"/>
      <c r="BJ4" s="1093"/>
      <c r="BK4" s="1093"/>
    </row>
    <row r="5" spans="1:67" ht="16.5" customHeight="1">
      <c r="AD5" s="1092"/>
      <c r="AI5" s="2258" t="s">
        <v>898</v>
      </c>
      <c r="AJ5" s="2259"/>
      <c r="AK5" s="2259"/>
      <c r="AL5" s="2259"/>
      <c r="AM5" s="2259"/>
      <c r="AN5" s="2259"/>
      <c r="AO5" s="2259"/>
      <c r="AP5" s="2259"/>
      <c r="AQ5" s="2259"/>
      <c r="AR5" s="2259"/>
      <c r="AS5" s="2259"/>
      <c r="AT5" s="2259"/>
      <c r="AU5" s="2259"/>
      <c r="AV5" s="2259"/>
      <c r="AW5" s="2259"/>
      <c r="AX5" s="2259"/>
      <c r="AY5" s="2259"/>
      <c r="AZ5" s="2259"/>
      <c r="BA5" s="2259"/>
      <c r="BB5" s="2259"/>
      <c r="BC5" s="2259"/>
      <c r="BD5" s="2259"/>
      <c r="BE5" s="2259"/>
      <c r="BF5" s="2259"/>
      <c r="BG5" s="2259"/>
      <c r="BO5"/>
    </row>
    <row r="6" spans="1:67" ht="40.15" customHeight="1">
      <c r="A6" s="957"/>
      <c r="B6" s="2274" t="s">
        <v>92</v>
      </c>
      <c r="C6" s="2275"/>
      <c r="D6" s="2275"/>
      <c r="E6" s="2275"/>
      <c r="F6" s="2275"/>
      <c r="G6" s="2275"/>
      <c r="H6" s="2275"/>
      <c r="I6" s="2276"/>
      <c r="J6" s="2260" t="s">
        <v>660</v>
      </c>
      <c r="K6" s="2261"/>
      <c r="L6" s="2261"/>
      <c r="M6" s="2261"/>
      <c r="N6" s="2261"/>
      <c r="O6" s="2261"/>
      <c r="P6" s="2261"/>
      <c r="Q6" s="2262"/>
      <c r="R6" s="2263" t="s">
        <v>661</v>
      </c>
      <c r="S6" s="2264"/>
      <c r="T6" s="2264"/>
      <c r="U6" s="2264"/>
      <c r="V6" s="2264"/>
      <c r="W6" s="2264"/>
      <c r="X6" s="2264"/>
      <c r="Y6" s="2265"/>
      <c r="Z6" s="2208" t="s">
        <v>102</v>
      </c>
      <c r="AA6" s="2208"/>
      <c r="AB6" s="2208"/>
      <c r="AC6" s="2208"/>
      <c r="AD6" s="2208"/>
      <c r="AE6" s="2208"/>
      <c r="AF6" s="2208"/>
      <c r="AG6" s="2208"/>
      <c r="AI6" s="947"/>
      <c r="AJ6" s="2202" t="s">
        <v>93</v>
      </c>
      <c r="AK6" s="2202"/>
      <c r="AL6" s="2202"/>
      <c r="AM6" s="2202"/>
      <c r="AN6" s="2202"/>
      <c r="AO6" s="2202"/>
      <c r="AP6" s="2202"/>
      <c r="AQ6" s="2202"/>
      <c r="AR6" s="2255" t="s">
        <v>654</v>
      </c>
      <c r="AS6" s="2256"/>
      <c r="AT6" s="2256"/>
      <c r="AU6" s="2256"/>
      <c r="AV6" s="2256"/>
      <c r="AW6" s="2256"/>
      <c r="AX6" s="2256"/>
      <c r="AY6" s="2256"/>
      <c r="AZ6" s="2214" t="s">
        <v>655</v>
      </c>
      <c r="BA6" s="2257"/>
      <c r="BB6" s="2257"/>
      <c r="BC6" s="2257"/>
      <c r="BD6" s="2257"/>
      <c r="BE6" s="2257"/>
      <c r="BF6" s="2257"/>
      <c r="BG6" s="2257"/>
      <c r="BH6" s="1051"/>
      <c r="BI6" s="1051"/>
      <c r="BJ6" s="1051"/>
      <c r="BO6"/>
    </row>
    <row r="7" spans="1:67" ht="15.6" customHeight="1">
      <c r="A7" s="957"/>
      <c r="B7" s="2267">
        <v>2010</v>
      </c>
      <c r="C7" s="2268"/>
      <c r="D7" s="2267">
        <v>2012</v>
      </c>
      <c r="E7" s="2268"/>
      <c r="F7" s="2267">
        <v>2013</v>
      </c>
      <c r="G7" s="2268"/>
      <c r="H7" s="2267" t="s">
        <v>121</v>
      </c>
      <c r="I7" s="2268"/>
      <c r="J7" s="2269">
        <v>2010</v>
      </c>
      <c r="K7" s="2270"/>
      <c r="L7" s="2269">
        <v>2012</v>
      </c>
      <c r="M7" s="2270"/>
      <c r="N7" s="2269">
        <v>2013</v>
      </c>
      <c r="O7" s="2270"/>
      <c r="P7" s="2269" t="s">
        <v>121</v>
      </c>
      <c r="Q7" s="2270"/>
      <c r="R7" s="2272">
        <v>2010</v>
      </c>
      <c r="S7" s="2273"/>
      <c r="T7" s="2272">
        <v>2012</v>
      </c>
      <c r="U7" s="2273"/>
      <c r="V7" s="2272">
        <v>2013</v>
      </c>
      <c r="W7" s="2273"/>
      <c r="X7" s="2272">
        <v>2015</v>
      </c>
      <c r="Y7" s="2273"/>
      <c r="Z7" s="2213">
        <v>2010</v>
      </c>
      <c r="AA7" s="2213"/>
      <c r="AB7" s="2213">
        <v>2012</v>
      </c>
      <c r="AC7" s="2213"/>
      <c r="AD7" s="2213">
        <v>2013</v>
      </c>
      <c r="AE7" s="2213"/>
      <c r="AF7" s="2213">
        <v>2015</v>
      </c>
      <c r="AG7" s="2213"/>
      <c r="AI7" s="947"/>
      <c r="AJ7" s="2202">
        <v>2010</v>
      </c>
      <c r="AK7" s="2202"/>
      <c r="AL7" s="2202">
        <v>2012</v>
      </c>
      <c r="AM7" s="2202"/>
      <c r="AN7" s="2202">
        <v>2013</v>
      </c>
      <c r="AO7" s="2202"/>
      <c r="AP7" s="2202">
        <v>2015</v>
      </c>
      <c r="AQ7" s="2202"/>
      <c r="AR7" s="2244">
        <v>2010</v>
      </c>
      <c r="AS7" s="2244"/>
      <c r="AT7" s="2244">
        <v>2012</v>
      </c>
      <c r="AU7" s="2244"/>
      <c r="AV7" s="2244">
        <v>2013</v>
      </c>
      <c r="AW7" s="2244"/>
      <c r="AX7" s="2244">
        <v>2015</v>
      </c>
      <c r="AY7" s="2244"/>
      <c r="AZ7" s="2250">
        <v>2010</v>
      </c>
      <c r="BA7" s="2250"/>
      <c r="BB7" s="2250">
        <v>2012</v>
      </c>
      <c r="BC7" s="2250"/>
      <c r="BD7" s="2250">
        <v>2013</v>
      </c>
      <c r="BE7" s="2250"/>
      <c r="BF7" s="2249">
        <v>2015</v>
      </c>
      <c r="BG7" s="2249"/>
      <c r="BO7"/>
    </row>
    <row r="8" spans="1:67" ht="15.75">
      <c r="A8" s="957"/>
      <c r="B8" s="1036" t="s">
        <v>9</v>
      </c>
      <c r="C8" s="1036" t="s">
        <v>87</v>
      </c>
      <c r="D8" s="1036" t="s">
        <v>9</v>
      </c>
      <c r="E8" s="1036" t="s">
        <v>87</v>
      </c>
      <c r="F8" s="1036" t="s">
        <v>9</v>
      </c>
      <c r="G8" s="1036" t="s">
        <v>87</v>
      </c>
      <c r="H8" s="1036" t="s">
        <v>9</v>
      </c>
      <c r="I8" s="1036" t="s">
        <v>87</v>
      </c>
      <c r="J8" s="1009" t="s">
        <v>9</v>
      </c>
      <c r="K8" s="1009" t="s">
        <v>87</v>
      </c>
      <c r="L8" s="1009" t="s">
        <v>9</v>
      </c>
      <c r="M8" s="1009" t="s">
        <v>87</v>
      </c>
      <c r="N8" s="1009" t="s">
        <v>9</v>
      </c>
      <c r="O8" s="1009" t="s">
        <v>87</v>
      </c>
      <c r="P8" s="1009" t="s">
        <v>9</v>
      </c>
      <c r="Q8" s="1009" t="s">
        <v>87</v>
      </c>
      <c r="R8" s="1091" t="s">
        <v>9</v>
      </c>
      <c r="S8" s="1091" t="s">
        <v>87</v>
      </c>
      <c r="T8" s="1091" t="s">
        <v>9</v>
      </c>
      <c r="U8" s="1091" t="s">
        <v>87</v>
      </c>
      <c r="V8" s="1091" t="s">
        <v>9</v>
      </c>
      <c r="W8" s="1091" t="s">
        <v>87</v>
      </c>
      <c r="X8" s="1091" t="s">
        <v>9</v>
      </c>
      <c r="Y8" s="1091" t="s">
        <v>87</v>
      </c>
      <c r="Z8" s="951" t="s">
        <v>9</v>
      </c>
      <c r="AA8" s="951" t="s">
        <v>87</v>
      </c>
      <c r="AB8" s="951" t="s">
        <v>9</v>
      </c>
      <c r="AC8" s="951" t="s">
        <v>87</v>
      </c>
      <c r="AD8" s="951" t="s">
        <v>9</v>
      </c>
      <c r="AE8" s="951" t="s">
        <v>87</v>
      </c>
      <c r="AF8" s="951" t="s">
        <v>9</v>
      </c>
      <c r="AG8" s="951" t="s">
        <v>87</v>
      </c>
      <c r="AI8" s="947"/>
      <c r="AJ8" s="952" t="s">
        <v>94</v>
      </c>
      <c r="AK8" s="952" t="s">
        <v>95</v>
      </c>
      <c r="AL8" s="952" t="s">
        <v>94</v>
      </c>
      <c r="AM8" s="952" t="s">
        <v>95</v>
      </c>
      <c r="AN8" s="952" t="s">
        <v>94</v>
      </c>
      <c r="AO8" s="952" t="s">
        <v>95</v>
      </c>
      <c r="AP8" s="952" t="s">
        <v>94</v>
      </c>
      <c r="AQ8" s="952" t="s">
        <v>95</v>
      </c>
      <c r="AR8" s="1134" t="s">
        <v>94</v>
      </c>
      <c r="AS8" s="1134" t="s">
        <v>95</v>
      </c>
      <c r="AT8" s="1134" t="s">
        <v>94</v>
      </c>
      <c r="AU8" s="1134" t="s">
        <v>95</v>
      </c>
      <c r="AV8" s="1134" t="s">
        <v>94</v>
      </c>
      <c r="AW8" s="1134" t="s">
        <v>95</v>
      </c>
      <c r="AX8" s="1134" t="s">
        <v>94</v>
      </c>
      <c r="AY8" s="1134" t="s">
        <v>95</v>
      </c>
      <c r="AZ8" s="950" t="s">
        <v>94</v>
      </c>
      <c r="BA8" s="950" t="s">
        <v>95</v>
      </c>
      <c r="BB8" s="950" t="s">
        <v>94</v>
      </c>
      <c r="BC8" s="950" t="s">
        <v>95</v>
      </c>
      <c r="BD8" s="950" t="s">
        <v>94</v>
      </c>
      <c r="BE8" s="950" t="s">
        <v>95</v>
      </c>
      <c r="BF8" s="1090" t="s">
        <v>94</v>
      </c>
      <c r="BG8" s="1090" t="s">
        <v>95</v>
      </c>
      <c r="BH8" s="1031"/>
      <c r="BO8"/>
    </row>
    <row r="9" spans="1:67" ht="15">
      <c r="A9" s="811" t="s">
        <v>120</v>
      </c>
      <c r="B9" s="1016">
        <v>270393</v>
      </c>
      <c r="C9" s="1016">
        <v>161096</v>
      </c>
      <c r="D9" s="1016">
        <v>309807</v>
      </c>
      <c r="E9" s="1016">
        <v>180034</v>
      </c>
      <c r="F9" s="958">
        <v>322680</v>
      </c>
      <c r="G9" s="958">
        <v>187042</v>
      </c>
      <c r="H9" s="958">
        <v>334348</v>
      </c>
      <c r="I9" s="958">
        <v>191533</v>
      </c>
      <c r="J9" s="958" t="s">
        <v>10</v>
      </c>
      <c r="K9" s="958" t="s">
        <v>10</v>
      </c>
      <c r="L9" s="958" t="s">
        <v>10</v>
      </c>
      <c r="M9" s="958" t="s">
        <v>10</v>
      </c>
      <c r="N9" s="958" t="s">
        <v>10</v>
      </c>
      <c r="O9" s="958" t="s">
        <v>10</v>
      </c>
      <c r="P9" s="958" t="s">
        <v>10</v>
      </c>
      <c r="Q9" s="958" t="s">
        <v>10</v>
      </c>
      <c r="R9" s="958" t="s">
        <v>45</v>
      </c>
      <c r="S9" s="958" t="s">
        <v>45</v>
      </c>
      <c r="T9" s="958" t="s">
        <v>45</v>
      </c>
      <c r="U9" s="958" t="s">
        <v>45</v>
      </c>
      <c r="V9" s="958" t="s">
        <v>45</v>
      </c>
      <c r="W9" s="958" t="s">
        <v>45</v>
      </c>
      <c r="X9" s="958" t="s">
        <v>10</v>
      </c>
      <c r="Y9" s="958" t="s">
        <v>68</v>
      </c>
      <c r="Z9" s="1016">
        <v>694855</v>
      </c>
      <c r="AA9" s="1016">
        <v>344221</v>
      </c>
      <c r="AB9" s="1390">
        <v>717181</v>
      </c>
      <c r="AC9" s="1390">
        <v>354103</v>
      </c>
      <c r="AD9" s="1390">
        <v>714225</v>
      </c>
      <c r="AE9" s="1390">
        <v>352139</v>
      </c>
      <c r="AF9" s="1390">
        <v>710332</v>
      </c>
      <c r="AG9" s="1390">
        <v>349706</v>
      </c>
      <c r="AH9" s="974"/>
      <c r="AI9" s="811" t="s">
        <v>88</v>
      </c>
      <c r="AJ9" s="959">
        <v>38.913586287786664</v>
      </c>
      <c r="AK9" s="959">
        <v>46.800166172313716</v>
      </c>
      <c r="AL9" s="975">
        <v>43.197881706291717</v>
      </c>
      <c r="AM9" s="959">
        <v>50.842269057308187</v>
      </c>
      <c r="AN9" s="959">
        <v>45.179040218418564</v>
      </c>
      <c r="AO9" s="959">
        <v>53.115957051050863</v>
      </c>
      <c r="AP9" s="975">
        <v>47.069257755528398</v>
      </c>
      <c r="AQ9" s="959">
        <v>54.769720851229323</v>
      </c>
      <c r="AR9" s="959" t="s">
        <v>10</v>
      </c>
      <c r="AS9" s="959" t="s">
        <v>10</v>
      </c>
      <c r="AT9" s="959" t="s">
        <v>10</v>
      </c>
      <c r="AU9" s="959" t="s">
        <v>10</v>
      </c>
      <c r="AV9" s="959" t="s">
        <v>10</v>
      </c>
      <c r="AW9" s="959" t="s">
        <v>10</v>
      </c>
      <c r="AX9" s="959" t="s">
        <v>10</v>
      </c>
      <c r="AY9" s="959" t="s">
        <v>10</v>
      </c>
      <c r="AZ9" s="959" t="s">
        <v>10</v>
      </c>
      <c r="BA9" s="959" t="s">
        <v>10</v>
      </c>
      <c r="BB9" s="959" t="s">
        <v>10</v>
      </c>
      <c r="BC9" s="959" t="s">
        <v>10</v>
      </c>
      <c r="BD9" s="959" t="s">
        <v>10</v>
      </c>
      <c r="BE9" s="959" t="s">
        <v>10</v>
      </c>
      <c r="BF9" s="959" t="s">
        <v>10</v>
      </c>
      <c r="BG9" s="959" t="s">
        <v>10</v>
      </c>
      <c r="BH9"/>
      <c r="BJ9"/>
      <c r="BK9"/>
      <c r="BO9"/>
    </row>
    <row r="10" spans="1:67" ht="15">
      <c r="A10" s="811" t="s">
        <v>12</v>
      </c>
      <c r="B10" s="1016">
        <v>124675</v>
      </c>
      <c r="C10" s="1016">
        <v>63557</v>
      </c>
      <c r="D10" s="1016">
        <v>130827</v>
      </c>
      <c r="E10" s="1016">
        <v>67291</v>
      </c>
      <c r="F10" s="1016">
        <v>134792</v>
      </c>
      <c r="G10" s="1016">
        <v>69768</v>
      </c>
      <c r="H10" s="1016">
        <v>136565</v>
      </c>
      <c r="I10" s="1016">
        <v>70483</v>
      </c>
      <c r="J10" s="1391" t="s">
        <v>10</v>
      </c>
      <c r="K10" s="1391" t="s">
        <v>10</v>
      </c>
      <c r="L10" s="1391" t="s">
        <v>10</v>
      </c>
      <c r="M10" s="1391" t="s">
        <v>10</v>
      </c>
      <c r="N10" s="1391" t="s">
        <v>10</v>
      </c>
      <c r="O10" s="1391" t="s">
        <v>10</v>
      </c>
      <c r="P10" s="1391" t="s">
        <v>10</v>
      </c>
      <c r="Q10" s="1391" t="s">
        <v>10</v>
      </c>
      <c r="R10" s="1391" t="s">
        <v>10</v>
      </c>
      <c r="S10" s="1391" t="s">
        <v>10</v>
      </c>
      <c r="T10" s="1391" t="s">
        <v>10</v>
      </c>
      <c r="U10" s="1391" t="s">
        <v>10</v>
      </c>
      <c r="V10" s="1391" t="s">
        <v>10</v>
      </c>
      <c r="W10" s="1391" t="s">
        <v>10</v>
      </c>
      <c r="X10" s="1391" t="s">
        <v>10</v>
      </c>
      <c r="Y10" s="1391" t="s">
        <v>10</v>
      </c>
      <c r="Z10" s="1391" t="s">
        <v>10</v>
      </c>
      <c r="AA10" s="1391" t="s">
        <v>10</v>
      </c>
      <c r="AB10" s="1391" t="s">
        <v>10</v>
      </c>
      <c r="AC10" s="1391" t="s">
        <v>10</v>
      </c>
      <c r="AD10" s="1391" t="s">
        <v>10</v>
      </c>
      <c r="AE10" s="1391" t="s">
        <v>10</v>
      </c>
      <c r="AF10" s="1391" t="s">
        <v>10</v>
      </c>
      <c r="AG10" s="1391" t="s">
        <v>10</v>
      </c>
      <c r="AH10" s="974"/>
      <c r="AI10" s="811" t="s">
        <v>12</v>
      </c>
      <c r="AJ10" s="959" t="s">
        <v>10</v>
      </c>
      <c r="AK10" s="959" t="s">
        <v>10</v>
      </c>
      <c r="AL10" s="959" t="s">
        <v>10</v>
      </c>
      <c r="AM10" s="959" t="s">
        <v>10</v>
      </c>
      <c r="AN10" s="959" t="s">
        <v>10</v>
      </c>
      <c r="AO10" s="959" t="s">
        <v>10</v>
      </c>
      <c r="AP10" s="959" t="s">
        <v>10</v>
      </c>
      <c r="AQ10" s="959" t="s">
        <v>10</v>
      </c>
      <c r="AR10" s="959" t="s">
        <v>10</v>
      </c>
      <c r="AS10" s="959" t="s">
        <v>10</v>
      </c>
      <c r="AT10" s="959" t="s">
        <v>10</v>
      </c>
      <c r="AU10" s="959" t="s">
        <v>10</v>
      </c>
      <c r="AV10" s="959" t="s">
        <v>10</v>
      </c>
      <c r="AW10" s="959" t="s">
        <v>10</v>
      </c>
      <c r="AX10" s="959" t="s">
        <v>10</v>
      </c>
      <c r="AY10" s="959" t="s">
        <v>10</v>
      </c>
      <c r="AZ10" s="959" t="s">
        <v>10</v>
      </c>
      <c r="BA10" s="959" t="s">
        <v>10</v>
      </c>
      <c r="BB10" s="959" t="s">
        <v>10</v>
      </c>
      <c r="BC10" s="959" t="s">
        <v>10</v>
      </c>
      <c r="BD10" s="959" t="s">
        <v>10</v>
      </c>
      <c r="BE10" s="959" t="s">
        <v>10</v>
      </c>
      <c r="BF10" s="959" t="s">
        <v>10</v>
      </c>
      <c r="BG10" s="959" t="s">
        <v>10</v>
      </c>
      <c r="BH10"/>
      <c r="BJ10"/>
      <c r="BK10"/>
      <c r="BO10"/>
    </row>
    <row r="11" spans="1:67" ht="15">
      <c r="A11" s="811" t="s">
        <v>13</v>
      </c>
      <c r="B11" s="1016">
        <v>1816503</v>
      </c>
      <c r="C11" s="1016">
        <v>1063363</v>
      </c>
      <c r="D11" s="1016">
        <v>1886884</v>
      </c>
      <c r="E11" s="1016">
        <v>1090646</v>
      </c>
      <c r="F11" s="1016">
        <v>1907238</v>
      </c>
      <c r="G11" s="1016">
        <v>1092124</v>
      </c>
      <c r="H11" s="1016">
        <v>1921643</v>
      </c>
      <c r="I11" s="1016">
        <v>1092680</v>
      </c>
      <c r="J11" s="1016">
        <v>1750967</v>
      </c>
      <c r="K11" s="1016">
        <v>1018207</v>
      </c>
      <c r="L11" s="1016">
        <v>1809450</v>
      </c>
      <c r="M11" s="1016">
        <v>1041230</v>
      </c>
      <c r="N11" s="1016">
        <v>1821152</v>
      </c>
      <c r="O11" s="1016">
        <v>1038988</v>
      </c>
      <c r="P11" s="1016">
        <v>1831593</v>
      </c>
      <c r="Q11" s="1016">
        <v>1038925</v>
      </c>
      <c r="R11" s="1016">
        <v>65536</v>
      </c>
      <c r="S11" s="1016">
        <v>45156</v>
      </c>
      <c r="T11" s="1016">
        <v>77434</v>
      </c>
      <c r="U11" s="1016">
        <v>49416</v>
      </c>
      <c r="V11" s="1016">
        <v>86086</v>
      </c>
      <c r="W11" s="1016">
        <v>53136</v>
      </c>
      <c r="X11" s="1016">
        <v>90050</v>
      </c>
      <c r="Y11" s="1016">
        <v>53755</v>
      </c>
      <c r="Z11" s="1016" t="s">
        <v>11</v>
      </c>
      <c r="AA11" s="1016" t="s">
        <v>11</v>
      </c>
      <c r="AB11" s="1016">
        <v>3487243</v>
      </c>
      <c r="AC11" s="1016">
        <v>1674240</v>
      </c>
      <c r="AD11" s="1016">
        <v>3551196</v>
      </c>
      <c r="AE11" s="1016">
        <v>1767281</v>
      </c>
      <c r="AF11" s="1016">
        <v>3585691</v>
      </c>
      <c r="AG11" s="1016">
        <v>1771736</v>
      </c>
      <c r="AH11" s="974"/>
      <c r="AI11" s="811" t="s">
        <v>13</v>
      </c>
      <c r="AJ11" s="959" t="s">
        <v>10</v>
      </c>
      <c r="AK11" s="959" t="s">
        <v>10</v>
      </c>
      <c r="AL11" s="1062">
        <v>54.108188044251584</v>
      </c>
      <c r="AM11" s="1062">
        <v>65.142751337920487</v>
      </c>
      <c r="AN11" s="1062">
        <v>53.706920147465809</v>
      </c>
      <c r="AO11" s="1062">
        <v>61.796850642314382</v>
      </c>
      <c r="AP11" s="1062">
        <v>53.59198547783398</v>
      </c>
      <c r="AQ11" s="1062">
        <v>61.672845164290848</v>
      </c>
      <c r="AR11" s="959" t="s">
        <v>10</v>
      </c>
      <c r="AS11" s="959" t="s">
        <v>10</v>
      </c>
      <c r="AT11" s="1001">
        <v>51.887694663090592</v>
      </c>
      <c r="AU11" s="1001">
        <v>62.19120317278287</v>
      </c>
      <c r="AV11" s="1001">
        <v>51.282779097520944</v>
      </c>
      <c r="AW11" s="1001">
        <v>58.790198049998843</v>
      </c>
      <c r="AX11" s="1001">
        <v>51.080614587258076</v>
      </c>
      <c r="AY11" s="1001">
        <v>58.638815263673592</v>
      </c>
      <c r="AZ11" s="959" t="s">
        <v>10</v>
      </c>
      <c r="BA11" s="959" t="s">
        <v>10</v>
      </c>
      <c r="BB11" s="1001">
        <v>2.2204933811609919</v>
      </c>
      <c r="BC11" s="1001">
        <v>2.9515481651376145</v>
      </c>
      <c r="BD11" s="1001">
        <v>2.4241410499448635</v>
      </c>
      <c r="BE11" s="1001">
        <v>3.0066525923155401</v>
      </c>
      <c r="BF11" s="1087">
        <v>2.5113708905759027</v>
      </c>
      <c r="BG11" s="1087">
        <v>3.0340299006172478</v>
      </c>
      <c r="BH11"/>
      <c r="BJ11"/>
      <c r="BK11"/>
      <c r="BO11"/>
    </row>
    <row r="12" spans="1:67" ht="15">
      <c r="A12" s="811" t="s">
        <v>29</v>
      </c>
      <c r="B12" s="958">
        <v>249695</v>
      </c>
      <c r="C12" s="958">
        <v>127047</v>
      </c>
      <c r="D12" s="958">
        <v>241775</v>
      </c>
      <c r="E12" s="958">
        <v>123405</v>
      </c>
      <c r="F12" s="958">
        <v>238718</v>
      </c>
      <c r="G12" s="958">
        <v>121614</v>
      </c>
      <c r="H12" s="958">
        <v>238408</v>
      </c>
      <c r="I12" s="958">
        <v>121233</v>
      </c>
      <c r="J12" s="958">
        <v>158075</v>
      </c>
      <c r="K12" s="958">
        <v>81480</v>
      </c>
      <c r="L12" s="958">
        <v>156049</v>
      </c>
      <c r="M12" s="958">
        <v>80894</v>
      </c>
      <c r="N12" s="958">
        <v>157317</v>
      </c>
      <c r="O12" s="958">
        <v>81207</v>
      </c>
      <c r="P12" s="958">
        <v>160156</v>
      </c>
      <c r="Q12" s="958">
        <v>82879</v>
      </c>
      <c r="R12" s="958">
        <v>91620</v>
      </c>
      <c r="S12" s="958">
        <v>45567</v>
      </c>
      <c r="T12" s="958">
        <v>85726</v>
      </c>
      <c r="U12" s="958">
        <v>42511</v>
      </c>
      <c r="V12" s="958">
        <v>81401</v>
      </c>
      <c r="W12" s="958">
        <v>40407</v>
      </c>
      <c r="X12" s="958">
        <v>78252</v>
      </c>
      <c r="Y12" s="958">
        <v>38354</v>
      </c>
      <c r="Z12" s="958">
        <v>288391</v>
      </c>
      <c r="AA12" s="958">
        <v>141322</v>
      </c>
      <c r="AB12" s="958">
        <v>278601</v>
      </c>
      <c r="AC12" s="958">
        <v>136255</v>
      </c>
      <c r="AD12" s="958">
        <v>273919</v>
      </c>
      <c r="AE12" s="958">
        <v>133879</v>
      </c>
      <c r="AF12" s="958">
        <v>269305</v>
      </c>
      <c r="AG12" s="958">
        <v>131600</v>
      </c>
      <c r="AH12" s="974"/>
      <c r="AI12" s="811" t="s">
        <v>76</v>
      </c>
      <c r="AJ12" s="959">
        <v>86.582105544209071</v>
      </c>
      <c r="AK12" s="959">
        <v>89.898954161418615</v>
      </c>
      <c r="AL12" s="1062">
        <v>86.781813417755131</v>
      </c>
      <c r="AM12" s="1062">
        <v>90.569153425562362</v>
      </c>
      <c r="AN12" s="1062">
        <v>87.149120725469942</v>
      </c>
      <c r="AO12" s="1062">
        <v>90.838742446537552</v>
      </c>
      <c r="AP12" s="1062">
        <v>88.527134661443341</v>
      </c>
      <c r="AQ12" s="1062">
        <v>92.122340425531917</v>
      </c>
      <c r="AR12" s="1001">
        <v>54.812736874590392</v>
      </c>
      <c r="AS12" s="1001">
        <v>57.655566719972825</v>
      </c>
      <c r="AT12" s="1001">
        <v>56.011643892161189</v>
      </c>
      <c r="AU12" s="1001">
        <v>59.369564419654317</v>
      </c>
      <c r="AV12" s="1001">
        <v>57.431941559366095</v>
      </c>
      <c r="AW12" s="1001">
        <v>60.657011181738731</v>
      </c>
      <c r="AX12" s="1001">
        <v>59.470117524739607</v>
      </c>
      <c r="AY12" s="1001">
        <v>62.977963525835868</v>
      </c>
      <c r="AZ12" s="1001">
        <v>31.769368669618675</v>
      </c>
      <c r="BA12" s="1001">
        <v>32.243387441445776</v>
      </c>
      <c r="BB12" s="1001">
        <v>30.77016952559395</v>
      </c>
      <c r="BC12" s="1001">
        <v>31.199589005908042</v>
      </c>
      <c r="BD12" s="1001">
        <v>29.717179166103847</v>
      </c>
      <c r="BE12" s="1001">
        <v>30.18173126479881</v>
      </c>
      <c r="BF12" s="1001">
        <v>29.057017136703738</v>
      </c>
      <c r="BG12" s="1001">
        <v>29.144376899696052</v>
      </c>
      <c r="BH12"/>
      <c r="BJ12"/>
      <c r="BK12"/>
      <c r="BO12"/>
    </row>
    <row r="13" spans="1:67" ht="15">
      <c r="A13" s="811" t="s">
        <v>30</v>
      </c>
      <c r="B13" s="1016">
        <v>492634</v>
      </c>
      <c r="C13" s="1016">
        <v>266603</v>
      </c>
      <c r="D13" s="1016">
        <v>482253</v>
      </c>
      <c r="E13" s="1016">
        <v>263240</v>
      </c>
      <c r="F13" s="1016">
        <v>487324</v>
      </c>
      <c r="G13" s="1016">
        <v>266599</v>
      </c>
      <c r="H13" s="1016">
        <v>463173</v>
      </c>
      <c r="I13" s="1016">
        <v>254203</v>
      </c>
      <c r="J13" s="1016" t="s">
        <v>11</v>
      </c>
      <c r="K13" s="1016" t="s">
        <v>11</v>
      </c>
      <c r="L13" s="1016" t="s">
        <v>11</v>
      </c>
      <c r="M13" s="1016" t="s">
        <v>11</v>
      </c>
      <c r="N13" s="1016" t="s">
        <v>11</v>
      </c>
      <c r="O13" s="1016" t="s">
        <v>11</v>
      </c>
      <c r="P13" s="1016" t="s">
        <v>11</v>
      </c>
      <c r="Q13" s="1016" t="s">
        <v>11</v>
      </c>
      <c r="R13" s="1016" t="s">
        <v>11</v>
      </c>
      <c r="S13" s="1016" t="s">
        <v>11</v>
      </c>
      <c r="T13" s="1016" t="s">
        <v>11</v>
      </c>
      <c r="U13" s="1016" t="s">
        <v>11</v>
      </c>
      <c r="V13" s="1016" t="s">
        <v>11</v>
      </c>
      <c r="W13" s="1016" t="s">
        <v>11</v>
      </c>
      <c r="X13" s="1016" t="s">
        <v>11</v>
      </c>
      <c r="Y13" s="1016" t="s">
        <v>11</v>
      </c>
      <c r="Z13" s="1016">
        <v>888426</v>
      </c>
      <c r="AA13" s="1016">
        <v>432681</v>
      </c>
      <c r="AB13" s="1016">
        <v>885352</v>
      </c>
      <c r="AC13" s="1016">
        <v>432298</v>
      </c>
      <c r="AD13" s="1016">
        <v>880168</v>
      </c>
      <c r="AE13" s="1016">
        <v>430313</v>
      </c>
      <c r="AF13" s="1016">
        <v>873986</v>
      </c>
      <c r="AG13" s="1016">
        <v>427718</v>
      </c>
      <c r="AH13" s="979"/>
      <c r="AI13" s="811" t="s">
        <v>30</v>
      </c>
      <c r="AJ13" s="959">
        <v>55.450200692010363</v>
      </c>
      <c r="AK13" s="959">
        <v>61.616525800763142</v>
      </c>
      <c r="AL13" s="1062">
        <v>54.470199423506131</v>
      </c>
      <c r="AM13" s="1062">
        <v>60.893180167384529</v>
      </c>
      <c r="AN13" s="1062">
        <v>55.367157179083989</v>
      </c>
      <c r="AO13" s="1062">
        <v>61.954670205176235</v>
      </c>
      <c r="AP13" s="1062">
        <v>52.995471323339274</v>
      </c>
      <c r="AQ13" s="1062">
        <v>59.432383018717935</v>
      </c>
      <c r="AR13" s="1001" t="s">
        <v>11</v>
      </c>
      <c r="AS13" s="1001" t="s">
        <v>11</v>
      </c>
      <c r="AT13" s="1001" t="s">
        <v>11</v>
      </c>
      <c r="AU13" s="1001" t="s">
        <v>11</v>
      </c>
      <c r="AV13" s="1001" t="s">
        <v>11</v>
      </c>
      <c r="AW13" s="1001" t="s">
        <v>11</v>
      </c>
      <c r="AX13" s="1001" t="s">
        <v>11</v>
      </c>
      <c r="AY13" s="1001" t="s">
        <v>11</v>
      </c>
      <c r="AZ13" s="1001" t="s">
        <v>11</v>
      </c>
      <c r="BA13" s="1001" t="s">
        <v>11</v>
      </c>
      <c r="BB13" s="1001" t="s">
        <v>11</v>
      </c>
      <c r="BC13" s="1001" t="s">
        <v>11</v>
      </c>
      <c r="BD13" s="1001" t="s">
        <v>11</v>
      </c>
      <c r="BE13" s="1001" t="s">
        <v>11</v>
      </c>
      <c r="BF13" s="1001" t="s">
        <v>11</v>
      </c>
      <c r="BG13" s="1001" t="s">
        <v>11</v>
      </c>
      <c r="BH13"/>
      <c r="BJ13"/>
      <c r="BK13"/>
      <c r="BO13"/>
    </row>
    <row r="14" spans="1:67" ht="15">
      <c r="A14" s="811" t="s">
        <v>14</v>
      </c>
      <c r="B14" s="958" t="s">
        <v>11</v>
      </c>
      <c r="C14" s="958">
        <v>19915</v>
      </c>
      <c r="D14" s="958">
        <v>37861</v>
      </c>
      <c r="E14" s="958">
        <v>20806</v>
      </c>
      <c r="F14" s="958">
        <v>39439</v>
      </c>
      <c r="G14" s="958">
        <v>21956</v>
      </c>
      <c r="H14" s="958" t="s">
        <v>11</v>
      </c>
      <c r="I14" s="958" t="s">
        <v>11</v>
      </c>
      <c r="J14" s="958" t="s">
        <v>45</v>
      </c>
      <c r="K14" s="958" t="s">
        <v>45</v>
      </c>
      <c r="L14" s="958" t="s">
        <v>45</v>
      </c>
      <c r="M14" s="958" t="s">
        <v>45</v>
      </c>
      <c r="N14" s="958" t="s">
        <v>45</v>
      </c>
      <c r="O14" s="958" t="s">
        <v>45</v>
      </c>
      <c r="P14" s="958" t="s">
        <v>10</v>
      </c>
      <c r="Q14" s="958" t="s">
        <v>10</v>
      </c>
      <c r="R14" s="958" t="s">
        <v>45</v>
      </c>
      <c r="S14" s="958" t="s">
        <v>45</v>
      </c>
      <c r="T14" s="958" t="s">
        <v>45</v>
      </c>
      <c r="U14" s="958" t="s">
        <v>45</v>
      </c>
      <c r="V14" s="958" t="s">
        <v>45</v>
      </c>
      <c r="W14" s="958" t="s">
        <v>45</v>
      </c>
      <c r="X14" s="958" t="s">
        <v>10</v>
      </c>
      <c r="Y14" s="958" t="s">
        <v>10</v>
      </c>
      <c r="Z14" s="958">
        <v>84670</v>
      </c>
      <c r="AA14" s="958">
        <v>40421</v>
      </c>
      <c r="AB14" s="958">
        <v>84229.903733845422</v>
      </c>
      <c r="AC14" s="958">
        <v>40616.413117533921</v>
      </c>
      <c r="AD14" s="958">
        <v>82134.350154246204</v>
      </c>
      <c r="AE14" s="958">
        <v>39978.648217914611</v>
      </c>
      <c r="AF14" s="958">
        <v>80111</v>
      </c>
      <c r="AG14" s="958">
        <v>38937</v>
      </c>
      <c r="AH14" s="974"/>
      <c r="AI14" s="811" t="s">
        <v>14</v>
      </c>
      <c r="AJ14" s="959">
        <v>0</v>
      </c>
      <c r="AK14" s="959">
        <v>49.268944360604635</v>
      </c>
      <c r="AL14" s="1062">
        <v>44.949594290924757</v>
      </c>
      <c r="AM14" s="1062">
        <v>51.225596755165327</v>
      </c>
      <c r="AN14" s="1062">
        <v>48.017668522286442</v>
      </c>
      <c r="AO14" s="1062">
        <v>54.91931563149106</v>
      </c>
      <c r="AP14" s="1062" t="s">
        <v>10</v>
      </c>
      <c r="AQ14" s="1062" t="s">
        <v>10</v>
      </c>
      <c r="AR14" s="1062" t="s">
        <v>10</v>
      </c>
      <c r="AS14" s="1062" t="s">
        <v>10</v>
      </c>
      <c r="AT14" s="1062" t="s">
        <v>10</v>
      </c>
      <c r="AU14" s="1062" t="s">
        <v>10</v>
      </c>
      <c r="AV14" s="1062" t="s">
        <v>10</v>
      </c>
      <c r="AW14" s="1062" t="s">
        <v>10</v>
      </c>
      <c r="AX14" s="1062" t="s">
        <v>10</v>
      </c>
      <c r="AY14" s="1062" t="s">
        <v>10</v>
      </c>
      <c r="AZ14" s="1062" t="s">
        <v>10</v>
      </c>
      <c r="BA14" s="1062" t="s">
        <v>10</v>
      </c>
      <c r="BB14" s="1062" t="s">
        <v>10</v>
      </c>
      <c r="BC14" s="1062" t="s">
        <v>10</v>
      </c>
      <c r="BD14" s="1062" t="s">
        <v>10</v>
      </c>
      <c r="BE14" s="1062" t="s">
        <v>10</v>
      </c>
      <c r="BF14" s="1062" t="s">
        <v>10</v>
      </c>
      <c r="BG14" s="1062" t="s">
        <v>10</v>
      </c>
      <c r="BH14"/>
      <c r="BJ14"/>
      <c r="BK14"/>
      <c r="BO14"/>
    </row>
    <row r="15" spans="1:67" ht="15">
      <c r="A15" s="811" t="s">
        <v>15</v>
      </c>
      <c r="B15" s="1392">
        <v>105357</v>
      </c>
      <c r="C15" s="1392">
        <v>52457</v>
      </c>
      <c r="D15" s="1392">
        <v>108258</v>
      </c>
      <c r="E15" s="1392">
        <v>50473</v>
      </c>
      <c r="F15" s="958">
        <v>112867</v>
      </c>
      <c r="G15" s="958">
        <v>50186</v>
      </c>
      <c r="H15" s="958" t="s">
        <v>10</v>
      </c>
      <c r="I15" s="958" t="s">
        <v>10</v>
      </c>
      <c r="J15" s="1392">
        <v>48143</v>
      </c>
      <c r="K15" s="1392">
        <v>27739</v>
      </c>
      <c r="L15" s="1392">
        <v>50783</v>
      </c>
      <c r="M15" s="1392">
        <v>30196</v>
      </c>
      <c r="N15" s="1089">
        <v>44972</v>
      </c>
      <c r="O15" s="958">
        <v>27701</v>
      </c>
      <c r="P15" s="958" t="s">
        <v>10</v>
      </c>
      <c r="Q15" s="958" t="s">
        <v>10</v>
      </c>
      <c r="R15" s="1392">
        <v>57214</v>
      </c>
      <c r="S15" s="1392">
        <v>24718</v>
      </c>
      <c r="T15" s="1392">
        <v>57275</v>
      </c>
      <c r="U15" s="1392">
        <v>20277</v>
      </c>
      <c r="V15" s="958">
        <v>67895</v>
      </c>
      <c r="W15" s="958">
        <v>22485</v>
      </c>
      <c r="X15" s="958" t="s">
        <v>10</v>
      </c>
      <c r="Y15" s="958" t="s">
        <v>10</v>
      </c>
      <c r="Z15" s="1392">
        <v>113048</v>
      </c>
      <c r="AA15" s="1392">
        <v>56128</v>
      </c>
      <c r="AB15" s="1392">
        <v>111927</v>
      </c>
      <c r="AC15" s="1392">
        <v>52372</v>
      </c>
      <c r="AD15" s="1392">
        <v>115765</v>
      </c>
      <c r="AE15" s="1392">
        <v>52304</v>
      </c>
      <c r="AF15" s="1392" t="s">
        <v>10</v>
      </c>
      <c r="AG15" s="1392" t="s">
        <v>10</v>
      </c>
      <c r="AH15" s="974"/>
      <c r="AI15" s="811" t="s">
        <v>15</v>
      </c>
      <c r="AJ15" s="959">
        <v>93.196695209114708</v>
      </c>
      <c r="AK15" s="959">
        <v>93.459592360319263</v>
      </c>
      <c r="AL15" s="1062">
        <v>96.721970570103736</v>
      </c>
      <c r="AM15" s="1062">
        <v>96.374016650118392</v>
      </c>
      <c r="AN15" s="1062">
        <v>97.496652701593746</v>
      </c>
      <c r="AO15" s="1062">
        <v>95.950596512695014</v>
      </c>
      <c r="AP15" s="1062" t="s">
        <v>10</v>
      </c>
      <c r="AQ15" s="1062" t="s">
        <v>10</v>
      </c>
      <c r="AR15" s="1001">
        <v>42.586335008138136</v>
      </c>
      <c r="AS15" s="1001">
        <v>49.420966362599771</v>
      </c>
      <c r="AT15" s="1001">
        <v>45.371536805239124</v>
      </c>
      <c r="AU15" s="1001">
        <v>57.656763155884825</v>
      </c>
      <c r="AV15" s="1001">
        <v>38.847665529305061</v>
      </c>
      <c r="AW15" s="1001">
        <v>52.961532578770267</v>
      </c>
      <c r="AX15" s="1062" t="s">
        <v>10</v>
      </c>
      <c r="AY15" s="1062" t="s">
        <v>10</v>
      </c>
      <c r="AZ15" s="1001">
        <v>50.610360200976579</v>
      </c>
      <c r="BA15" s="1001">
        <v>44.0386259977195</v>
      </c>
      <c r="BB15" s="1001">
        <v>51.171745870076037</v>
      </c>
      <c r="BC15" s="1001">
        <v>38.71725349423356</v>
      </c>
      <c r="BD15" s="1001">
        <v>58.648987172288692</v>
      </c>
      <c r="BE15" s="1001">
        <v>42.989063933924747</v>
      </c>
      <c r="BF15" s="1062" t="s">
        <v>10</v>
      </c>
      <c r="BG15" s="1062" t="s">
        <v>10</v>
      </c>
      <c r="BH15"/>
      <c r="BJ15"/>
      <c r="BK15"/>
      <c r="BO15"/>
    </row>
    <row r="16" spans="1:67" ht="15">
      <c r="A16" s="811" t="s">
        <v>17</v>
      </c>
      <c r="B16" s="1392">
        <v>165751</v>
      </c>
      <c r="C16" s="1392">
        <v>87096</v>
      </c>
      <c r="D16" s="1392">
        <v>173517</v>
      </c>
      <c r="E16" s="1392">
        <v>91219</v>
      </c>
      <c r="F16" s="1392">
        <v>182005</v>
      </c>
      <c r="G16" s="1392">
        <v>94113</v>
      </c>
      <c r="H16" s="1392">
        <v>197539</v>
      </c>
      <c r="I16" s="1392">
        <v>101535</v>
      </c>
      <c r="J16" s="1392">
        <v>87413</v>
      </c>
      <c r="K16" s="1392">
        <v>46315</v>
      </c>
      <c r="L16" s="1392">
        <v>94476</v>
      </c>
      <c r="M16" s="1392">
        <v>51168</v>
      </c>
      <c r="N16" s="1392">
        <v>104073</v>
      </c>
      <c r="O16" s="1392">
        <v>56008</v>
      </c>
      <c r="P16" s="1392">
        <v>129506</v>
      </c>
      <c r="Q16" s="1392">
        <v>70626</v>
      </c>
      <c r="R16" s="1392">
        <v>97212</v>
      </c>
      <c r="S16" s="1392">
        <v>49082</v>
      </c>
      <c r="T16" s="1392">
        <v>99628</v>
      </c>
      <c r="U16" s="1392">
        <v>49744</v>
      </c>
      <c r="V16" s="1392">
        <v>103205</v>
      </c>
      <c r="W16" s="1392">
        <v>50892</v>
      </c>
      <c r="X16" s="1392">
        <v>83864</v>
      </c>
      <c r="Y16" s="1392">
        <v>38786</v>
      </c>
      <c r="Z16" s="1392">
        <v>288207</v>
      </c>
      <c r="AA16" s="1392">
        <v>144251</v>
      </c>
      <c r="AB16" s="1392">
        <v>297532</v>
      </c>
      <c r="AC16" s="1392">
        <v>148556</v>
      </c>
      <c r="AD16" s="1392">
        <v>301986</v>
      </c>
      <c r="AE16" s="1392">
        <v>150602</v>
      </c>
      <c r="AF16" s="1392">
        <v>310457</v>
      </c>
      <c r="AG16" s="1392">
        <v>154489</v>
      </c>
      <c r="AH16" s="979"/>
      <c r="AI16" s="811" t="s">
        <v>17</v>
      </c>
      <c r="AJ16" s="987">
        <v>57.511094456415002</v>
      </c>
      <c r="AK16" s="987">
        <v>60.378090966440446</v>
      </c>
      <c r="AL16" s="987">
        <v>58.318769073578636</v>
      </c>
      <c r="AM16" s="987">
        <v>61.403780392579236</v>
      </c>
      <c r="AN16" s="987">
        <v>60.269350234779097</v>
      </c>
      <c r="AO16" s="987">
        <v>62.491201976069377</v>
      </c>
      <c r="AP16" s="987">
        <v>63.628457403118631</v>
      </c>
      <c r="AQ16" s="987">
        <v>65.723125918350178</v>
      </c>
      <c r="AR16" s="1071">
        <v>30.329936469273822</v>
      </c>
      <c r="AS16" s="1071">
        <v>32.107229759239104</v>
      </c>
      <c r="AT16" s="1071">
        <v>31.753223182716482</v>
      </c>
      <c r="AU16" s="1071">
        <v>34.443576832978813</v>
      </c>
      <c r="AV16" s="1071">
        <v>34.462855893981839</v>
      </c>
      <c r="AW16" s="1071">
        <v>37.189413155203781</v>
      </c>
      <c r="AX16" s="1071">
        <v>41.714633588548494</v>
      </c>
      <c r="AY16" s="1071">
        <v>45.715876211251292</v>
      </c>
      <c r="AZ16" s="1071">
        <v>33.729923284306075</v>
      </c>
      <c r="BA16" s="1071">
        <v>34.025414035257988</v>
      </c>
      <c r="BB16" s="1071">
        <v>33.484801634782144</v>
      </c>
      <c r="BC16" s="1071">
        <v>33.48501575163575</v>
      </c>
      <c r="BD16" s="1071">
        <v>34.17542535084408</v>
      </c>
      <c r="BE16" s="1071">
        <v>33.792379915273365</v>
      </c>
      <c r="BF16" s="1071">
        <v>34</v>
      </c>
      <c r="BG16" s="1071">
        <v>25.105994601557391</v>
      </c>
      <c r="BH16"/>
      <c r="BJ16"/>
      <c r="BK16"/>
      <c r="BO16"/>
    </row>
    <row r="17" spans="1:67" ht="15">
      <c r="A17" s="811" t="s">
        <v>31</v>
      </c>
      <c r="B17" s="1014">
        <v>61931</v>
      </c>
      <c r="C17" s="1014">
        <v>32495</v>
      </c>
      <c r="D17" s="1014">
        <v>69374</v>
      </c>
      <c r="E17" s="1014">
        <v>35700</v>
      </c>
      <c r="F17" s="1393">
        <v>72684</v>
      </c>
      <c r="G17" s="934">
        <v>38302</v>
      </c>
      <c r="H17" s="934">
        <v>72811</v>
      </c>
      <c r="I17" s="934">
        <v>38318</v>
      </c>
      <c r="J17" s="1014">
        <v>34378</v>
      </c>
      <c r="K17" s="1014">
        <v>17657</v>
      </c>
      <c r="L17" s="1014">
        <v>39815</v>
      </c>
      <c r="M17" s="1014">
        <v>20459</v>
      </c>
      <c r="N17" s="934">
        <v>42349</v>
      </c>
      <c r="O17" s="934">
        <v>21951</v>
      </c>
      <c r="P17" s="934">
        <v>42938</v>
      </c>
      <c r="Q17" s="934">
        <v>22569</v>
      </c>
      <c r="R17" s="1014">
        <v>27553</v>
      </c>
      <c r="S17" s="1014">
        <v>14838</v>
      </c>
      <c r="T17" s="1014">
        <v>29559</v>
      </c>
      <c r="U17" s="1014">
        <v>15241</v>
      </c>
      <c r="V17" s="934">
        <v>30335</v>
      </c>
      <c r="W17" s="934">
        <v>16351</v>
      </c>
      <c r="X17" s="934">
        <v>29873</v>
      </c>
      <c r="Y17" s="934">
        <v>15749</v>
      </c>
      <c r="Z17" s="1014">
        <v>136116</v>
      </c>
      <c r="AA17" s="1014">
        <v>68386</v>
      </c>
      <c r="AB17" s="1014">
        <v>140447</v>
      </c>
      <c r="AC17" s="1014">
        <v>70391</v>
      </c>
      <c r="AD17" s="1014">
        <v>141915</v>
      </c>
      <c r="AE17" s="1014">
        <v>71104</v>
      </c>
      <c r="AF17" s="1015">
        <v>144572</v>
      </c>
      <c r="AG17" s="1015">
        <v>71571</v>
      </c>
      <c r="AH17" s="974"/>
      <c r="AI17" s="811" t="s">
        <v>31</v>
      </c>
      <c r="AJ17" s="959">
        <v>45.4986922918687</v>
      </c>
      <c r="AK17" s="959">
        <v>47.517035650571756</v>
      </c>
      <c r="AL17" s="1062">
        <v>49.395145499725871</v>
      </c>
      <c r="AM17" s="1062">
        <v>50.716710943160351</v>
      </c>
      <c r="AN17" s="987">
        <v>51.216573300919563</v>
      </c>
      <c r="AO17" s="987">
        <v>53.867574257425744</v>
      </c>
      <c r="AP17" s="987">
        <v>50.363140857150768</v>
      </c>
      <c r="AQ17" s="987">
        <v>53.538444341982085</v>
      </c>
      <c r="AR17" s="1001">
        <v>25.256398953833497</v>
      </c>
      <c r="AS17" s="1001">
        <v>25.819612201327757</v>
      </c>
      <c r="AT17" s="1001">
        <v>28.348772134684257</v>
      </c>
      <c r="AU17" s="1001">
        <v>29.064795215297412</v>
      </c>
      <c r="AV17" s="987">
        <v>29.841102068139381</v>
      </c>
      <c r="AW17" s="987">
        <v>30.871680918091808</v>
      </c>
      <c r="AX17" s="987">
        <v>29.700080236837007</v>
      </c>
      <c r="AY17" s="987">
        <v>31.533721758812927</v>
      </c>
      <c r="AZ17" s="1001">
        <v>20.242293338035207</v>
      </c>
      <c r="BA17" s="1001">
        <v>21.697423449243995</v>
      </c>
      <c r="BB17" s="1001">
        <v>21.046373365041617</v>
      </c>
      <c r="BC17" s="1001">
        <v>21.651915727862935</v>
      </c>
      <c r="BD17" s="987">
        <v>21.375471232780185</v>
      </c>
      <c r="BE17" s="987">
        <v>22.995893339333932</v>
      </c>
      <c r="BF17" s="987">
        <v>20.663060620313754</v>
      </c>
      <c r="BG17" s="987">
        <v>22.004722583169162</v>
      </c>
      <c r="BH17"/>
      <c r="BJ17"/>
      <c r="BK17"/>
      <c r="BO17"/>
    </row>
    <row r="18" spans="1:67" ht="15">
      <c r="A18" s="811" t="s">
        <v>32</v>
      </c>
      <c r="B18" s="1014">
        <v>338731</v>
      </c>
      <c r="C18" s="1014">
        <v>186186</v>
      </c>
      <c r="D18" s="1014">
        <v>367735</v>
      </c>
      <c r="E18" s="1014">
        <v>199898</v>
      </c>
      <c r="F18" s="1014">
        <v>369433</v>
      </c>
      <c r="G18" s="1014">
        <v>200870</v>
      </c>
      <c r="H18" s="1014">
        <v>384019</v>
      </c>
      <c r="I18" s="1014">
        <v>208585</v>
      </c>
      <c r="J18" s="1014">
        <v>215688</v>
      </c>
      <c r="K18" s="1014">
        <v>120729</v>
      </c>
      <c r="L18" s="1014">
        <v>224141</v>
      </c>
      <c r="M18" s="1014">
        <v>122480</v>
      </c>
      <c r="N18" s="1014">
        <v>227564</v>
      </c>
      <c r="O18" s="1014">
        <v>124529</v>
      </c>
      <c r="P18" s="1014">
        <v>233009</v>
      </c>
      <c r="Q18" s="1014">
        <v>128778</v>
      </c>
      <c r="R18" s="1388">
        <v>123043</v>
      </c>
      <c r="S18" s="1388">
        <v>65457</v>
      </c>
      <c r="T18" s="1388">
        <v>143594</v>
      </c>
      <c r="U18" s="1388">
        <v>77418</v>
      </c>
      <c r="V18" s="1388">
        <v>141869</v>
      </c>
      <c r="W18" s="1388">
        <v>76341</v>
      </c>
      <c r="X18" s="1388">
        <v>151010</v>
      </c>
      <c r="Y18" s="1388">
        <v>79807</v>
      </c>
      <c r="Z18" s="1395">
        <v>460327</v>
      </c>
      <c r="AA18" s="1014">
        <v>223104</v>
      </c>
      <c r="AB18" s="1014">
        <v>430624</v>
      </c>
      <c r="AC18" s="1014">
        <v>208318</v>
      </c>
      <c r="AD18" s="1014">
        <v>425121</v>
      </c>
      <c r="AE18" s="1014">
        <v>205914</v>
      </c>
      <c r="AF18" s="1014">
        <v>425640</v>
      </c>
      <c r="AG18" s="1014">
        <v>207132</v>
      </c>
      <c r="AH18" s="974"/>
      <c r="AI18" s="811" t="s">
        <v>32</v>
      </c>
      <c r="AJ18" s="959">
        <v>73.58486467228731</v>
      </c>
      <c r="AK18" s="959">
        <v>83.452560240963862</v>
      </c>
      <c r="AL18" s="1062">
        <v>85.395844170320274</v>
      </c>
      <c r="AM18" s="1062">
        <v>95.958102516345207</v>
      </c>
      <c r="AN18" s="1062">
        <v>86.900670632596359</v>
      </c>
      <c r="AO18" s="1062">
        <v>97.550433676194913</v>
      </c>
      <c r="AP18" s="1062">
        <v>90.221548726623439</v>
      </c>
      <c r="AQ18" s="1062">
        <v>100.70148504335398</v>
      </c>
      <c r="AR18" s="1001">
        <v>46.855387583174569</v>
      </c>
      <c r="AS18" s="1001">
        <v>54.113328313253021</v>
      </c>
      <c r="AT18" s="1001">
        <v>52.050280523147805</v>
      </c>
      <c r="AU18" s="1001">
        <v>58.79472729192868</v>
      </c>
      <c r="AV18" s="1001">
        <v>53.529230501433709</v>
      </c>
      <c r="AW18" s="1001">
        <v>60.476218227026813</v>
      </c>
      <c r="AX18" s="1001">
        <v>54.743210224602954</v>
      </c>
      <c r="AY18" s="1001">
        <v>62.171948322808646</v>
      </c>
      <c r="AZ18" s="1454">
        <v>27</v>
      </c>
      <c r="BA18" s="1454">
        <v>29</v>
      </c>
      <c r="BB18" s="1454">
        <v>33</v>
      </c>
      <c r="BC18" s="1454">
        <v>37</v>
      </c>
      <c r="BD18" s="1454">
        <v>33</v>
      </c>
      <c r="BE18" s="1454">
        <v>37</v>
      </c>
      <c r="BF18" s="1454">
        <v>35</v>
      </c>
      <c r="BG18" s="1454">
        <v>39</v>
      </c>
      <c r="BH18"/>
      <c r="BJ18"/>
      <c r="BK18"/>
      <c r="BO18"/>
    </row>
    <row r="19" spans="1:67" ht="15">
      <c r="A19" s="811" t="s">
        <v>18</v>
      </c>
      <c r="B19" s="1014">
        <f t="shared" ref="B19:G19" si="0">J19+R19</f>
        <v>92067</v>
      </c>
      <c r="C19" s="1014">
        <f t="shared" si="0"/>
        <v>47361</v>
      </c>
      <c r="D19" s="1014">
        <f t="shared" si="0"/>
        <v>119193</v>
      </c>
      <c r="E19" s="1014">
        <f t="shared" si="0"/>
        <v>60520</v>
      </c>
      <c r="F19" s="1014">
        <f t="shared" si="0"/>
        <v>131644</v>
      </c>
      <c r="G19" s="1014">
        <f t="shared" si="0"/>
        <v>64726</v>
      </c>
      <c r="H19" s="1014" t="s">
        <v>10</v>
      </c>
      <c r="I19" s="1014" t="s">
        <v>10</v>
      </c>
      <c r="J19" s="1014">
        <v>46280</v>
      </c>
      <c r="K19" s="1014">
        <v>17368</v>
      </c>
      <c r="L19" s="1014">
        <v>60107</v>
      </c>
      <c r="M19" s="1014">
        <v>22498</v>
      </c>
      <c r="N19" s="1014">
        <v>64997</v>
      </c>
      <c r="O19" s="1014">
        <v>24948</v>
      </c>
      <c r="P19" s="1014" t="s">
        <v>10</v>
      </c>
      <c r="Q19" s="1014" t="s">
        <v>10</v>
      </c>
      <c r="R19" s="1014">
        <v>45787</v>
      </c>
      <c r="S19" s="1014">
        <v>29993</v>
      </c>
      <c r="T19" s="1014">
        <v>59086</v>
      </c>
      <c r="U19" s="1014">
        <v>38022</v>
      </c>
      <c r="V19" s="1014">
        <v>66647</v>
      </c>
      <c r="W19" s="1014">
        <v>39778</v>
      </c>
      <c r="X19" s="1014" t="s">
        <v>10</v>
      </c>
      <c r="Y19" s="1014" t="s">
        <v>10</v>
      </c>
      <c r="Z19" s="1014">
        <v>319757</v>
      </c>
      <c r="AA19" s="1014">
        <v>160007</v>
      </c>
      <c r="AB19" s="1014">
        <v>337906</v>
      </c>
      <c r="AC19" s="1014">
        <v>168765</v>
      </c>
      <c r="AD19" s="1014">
        <v>347427</v>
      </c>
      <c r="AE19" s="1014">
        <v>173338</v>
      </c>
      <c r="AF19" s="1014">
        <v>355374</v>
      </c>
      <c r="AG19" s="1014">
        <v>176278</v>
      </c>
      <c r="AH19" s="979"/>
      <c r="AI19" s="811" t="s">
        <v>18</v>
      </c>
      <c r="AJ19" s="959">
        <v>28.792802034044602</v>
      </c>
      <c r="AK19" s="959">
        <v>29.599330029311215</v>
      </c>
      <c r="AL19" s="1062">
        <v>35.274011115517332</v>
      </c>
      <c r="AM19" s="1062">
        <v>35.860516102272385</v>
      </c>
      <c r="AN19" s="1062">
        <v>37.891125329925423</v>
      </c>
      <c r="AO19" s="1062">
        <v>37.340917744522258</v>
      </c>
      <c r="AP19" s="1062" t="s">
        <v>10</v>
      </c>
      <c r="AQ19" s="1062" t="s">
        <v>10</v>
      </c>
      <c r="AR19" s="1001">
        <v>14.473490807081626</v>
      </c>
      <c r="AS19" s="1001">
        <v>10.85452511452624</v>
      </c>
      <c r="AT19" s="1001">
        <v>17.788083076358514</v>
      </c>
      <c r="AU19" s="1001">
        <v>13.330963173643825</v>
      </c>
      <c r="AV19" s="1001">
        <v>18.708102709346136</v>
      </c>
      <c r="AW19" s="1001">
        <v>14.392689427592334</v>
      </c>
      <c r="AX19" s="1001" t="s">
        <v>10</v>
      </c>
      <c r="AY19" s="1001" t="s">
        <v>10</v>
      </c>
      <c r="AZ19" s="1001">
        <v>14.319311226962975</v>
      </c>
      <c r="BA19" s="1001">
        <v>18.744804914784979</v>
      </c>
      <c r="BB19" s="1001">
        <v>17.485928039158818</v>
      </c>
      <c r="BC19" s="1001">
        <v>22.529552928628565</v>
      </c>
      <c r="BD19" s="1001">
        <v>19.183022620579287</v>
      </c>
      <c r="BE19" s="1001">
        <v>22.948228316929928</v>
      </c>
      <c r="BF19" s="1088" t="s">
        <v>10</v>
      </c>
      <c r="BG19" s="1088" t="s">
        <v>10</v>
      </c>
      <c r="BH19"/>
      <c r="BJ19"/>
      <c r="BK19"/>
      <c r="BO19"/>
    </row>
    <row r="20" spans="1:67" ht="15">
      <c r="A20" s="811" t="s">
        <v>19</v>
      </c>
      <c r="B20" s="1014">
        <v>66856</v>
      </c>
      <c r="C20" s="1014">
        <v>39460</v>
      </c>
      <c r="D20" s="1014">
        <v>70923</v>
      </c>
      <c r="E20" s="1014">
        <v>41205</v>
      </c>
      <c r="F20" s="1014">
        <v>68223</v>
      </c>
      <c r="G20" s="1014">
        <v>28576</v>
      </c>
      <c r="H20" s="1014">
        <v>69704</v>
      </c>
      <c r="I20" s="1014">
        <v>50414</v>
      </c>
      <c r="J20" s="1014">
        <v>17846</v>
      </c>
      <c r="K20" s="1014">
        <v>7325</v>
      </c>
      <c r="L20" s="1014">
        <v>19672</v>
      </c>
      <c r="M20" s="1014">
        <v>8471</v>
      </c>
      <c r="N20" s="1014">
        <v>20316</v>
      </c>
      <c r="O20" s="1014">
        <v>8375</v>
      </c>
      <c r="P20" s="1014">
        <v>12307</v>
      </c>
      <c r="Q20" s="1014">
        <v>7416</v>
      </c>
      <c r="R20" s="1014">
        <f t="shared" ref="R20:W20" si="1">+B20-J20</f>
        <v>49010</v>
      </c>
      <c r="S20" s="1014">
        <f t="shared" si="1"/>
        <v>32135</v>
      </c>
      <c r="T20" s="1014">
        <f t="shared" si="1"/>
        <v>51251</v>
      </c>
      <c r="U20" s="1014">
        <f t="shared" si="1"/>
        <v>32734</v>
      </c>
      <c r="V20" s="1014">
        <f t="shared" si="1"/>
        <v>47907</v>
      </c>
      <c r="W20" s="1014">
        <f t="shared" si="1"/>
        <v>20201</v>
      </c>
      <c r="X20" s="1014">
        <v>57397</v>
      </c>
      <c r="Y20" s="1014">
        <v>42998</v>
      </c>
      <c r="Z20" s="1014">
        <v>173512</v>
      </c>
      <c r="AA20" s="1014">
        <v>86420</v>
      </c>
      <c r="AB20" s="1014">
        <v>185947</v>
      </c>
      <c r="AC20" s="1014">
        <v>90315</v>
      </c>
      <c r="AD20" s="1014">
        <v>185220</v>
      </c>
      <c r="AE20" s="1014">
        <v>92082</v>
      </c>
      <c r="AF20" s="1014">
        <v>370990.08126059902</v>
      </c>
      <c r="AG20" s="1014">
        <v>189142.99999968999</v>
      </c>
      <c r="AH20" s="974"/>
      <c r="AI20" s="811" t="s">
        <v>19</v>
      </c>
      <c r="AJ20" s="959">
        <v>38.531052607312461</v>
      </c>
      <c r="AK20" s="959">
        <v>45.660726683638046</v>
      </c>
      <c r="AL20" s="1062">
        <v>38.141513442002292</v>
      </c>
      <c r="AM20" s="1062">
        <v>45.623650556385982</v>
      </c>
      <c r="AN20" s="1062">
        <v>36.833495302883058</v>
      </c>
      <c r="AO20" s="1062">
        <v>31.033209530635737</v>
      </c>
      <c r="AP20" s="1062">
        <v>18.788642478836781</v>
      </c>
      <c r="AQ20" s="1062">
        <v>26.653907361140845</v>
      </c>
      <c r="AR20" s="1001">
        <v>10.285167596477478</v>
      </c>
      <c r="AS20" s="1001">
        <v>8.4760472112936824</v>
      </c>
      <c r="AT20" s="1001">
        <v>10.579358634449601</v>
      </c>
      <c r="AU20" s="1001">
        <v>9.3793943420251331</v>
      </c>
      <c r="AV20" s="1001">
        <v>10.968577907353417</v>
      </c>
      <c r="AW20" s="1001">
        <v>9.0951543189765651</v>
      </c>
      <c r="AX20" s="1001">
        <v>3.3173393634087613</v>
      </c>
      <c r="AY20" s="1001">
        <v>3.9208429600948254</v>
      </c>
      <c r="AZ20" s="1001">
        <v>28.245885010834986</v>
      </c>
      <c r="BA20" s="1001">
        <v>37.184679472344371</v>
      </c>
      <c r="BB20" s="1001">
        <v>27.562154807552691</v>
      </c>
      <c r="BC20" s="1001">
        <v>36.244256214360846</v>
      </c>
      <c r="BD20" s="1001">
        <v>25.864917395529641</v>
      </c>
      <c r="BE20" s="1001">
        <v>21.938055211659176</v>
      </c>
      <c r="BF20" s="1064">
        <v>15.47130311542802</v>
      </c>
      <c r="BG20" s="1064">
        <v>22.733064401046022</v>
      </c>
      <c r="BH20"/>
      <c r="BJ20"/>
      <c r="BK20"/>
      <c r="BO20"/>
    </row>
    <row r="21" spans="1:67" ht="15">
      <c r="A21" s="811" t="s">
        <v>20</v>
      </c>
      <c r="B21" s="1394">
        <v>977904</v>
      </c>
      <c r="C21" s="1394">
        <v>526888</v>
      </c>
      <c r="D21" s="1394">
        <v>1041762</v>
      </c>
      <c r="E21" s="1394">
        <v>550309</v>
      </c>
      <c r="F21" s="1394">
        <v>1130101</v>
      </c>
      <c r="G21" s="1394">
        <v>595417</v>
      </c>
      <c r="H21" s="1394" t="s">
        <v>11</v>
      </c>
      <c r="I21" s="1394" t="s">
        <v>11</v>
      </c>
      <c r="J21" s="1394">
        <v>896080</v>
      </c>
      <c r="K21" s="1394">
        <v>485829</v>
      </c>
      <c r="L21" s="1394">
        <v>961946</v>
      </c>
      <c r="M21" s="1394">
        <v>510485</v>
      </c>
      <c r="N21" s="1394">
        <v>719895</v>
      </c>
      <c r="O21" s="1394">
        <v>386946</v>
      </c>
      <c r="P21" s="1394" t="s">
        <v>11</v>
      </c>
      <c r="Q21" s="1394" t="s">
        <v>11</v>
      </c>
      <c r="R21" s="1394" t="s">
        <v>16</v>
      </c>
      <c r="S21" s="1394" t="s">
        <v>16</v>
      </c>
      <c r="T21" s="1394" t="s">
        <v>16</v>
      </c>
      <c r="U21" s="1394" t="s">
        <v>16</v>
      </c>
      <c r="V21" s="1394" t="s">
        <v>16</v>
      </c>
      <c r="W21" s="1394" t="s">
        <v>16</v>
      </c>
      <c r="X21" s="1394" t="s">
        <v>16</v>
      </c>
      <c r="Y21" s="1394" t="s">
        <v>16</v>
      </c>
      <c r="Z21" s="1394">
        <v>2102351</v>
      </c>
      <c r="AA21" s="1394">
        <v>1046973</v>
      </c>
      <c r="AB21" s="1394">
        <v>2227305</v>
      </c>
      <c r="AC21" s="1394">
        <v>1110756</v>
      </c>
      <c r="AD21" s="1394">
        <v>2237035</v>
      </c>
      <c r="AE21" s="1394">
        <v>1112542</v>
      </c>
      <c r="AF21" s="1394">
        <v>2238900</v>
      </c>
      <c r="AG21" s="1394">
        <v>1108771</v>
      </c>
      <c r="AH21" s="979"/>
      <c r="AI21" s="811" t="s">
        <v>96</v>
      </c>
      <c r="AJ21" s="1001">
        <v>46.514782736089266</v>
      </c>
      <c r="AK21" s="1001">
        <v>50.324888989496387</v>
      </c>
      <c r="AL21" s="1001">
        <v>46.772310033875023</v>
      </c>
      <c r="AM21" s="1001">
        <v>49.543644148669912</v>
      </c>
      <c r="AN21" s="1113">
        <v>49</v>
      </c>
      <c r="AO21" s="1001">
        <v>53.518608735670206</v>
      </c>
      <c r="AP21" s="1062" t="s">
        <v>11</v>
      </c>
      <c r="AQ21" s="1062" t="s">
        <v>11</v>
      </c>
      <c r="AR21" s="1001">
        <v>42.622758996951511</v>
      </c>
      <c r="AS21" s="1001">
        <v>46.403202374846344</v>
      </c>
      <c r="AT21" s="1001">
        <v>43.188786448196367</v>
      </c>
      <c r="AU21" s="1001">
        <v>45.958338284915861</v>
      </c>
      <c r="AV21" s="1001">
        <v>32.180766058644586</v>
      </c>
      <c r="AW21" s="1001">
        <v>34.780349865443284</v>
      </c>
      <c r="AX21" s="1001" t="s">
        <v>11</v>
      </c>
      <c r="AY21" s="1001" t="s">
        <v>11</v>
      </c>
      <c r="AZ21" s="1001" t="s">
        <v>16</v>
      </c>
      <c r="BA21" s="1001" t="s">
        <v>16</v>
      </c>
      <c r="BB21" s="1001" t="s">
        <v>16</v>
      </c>
      <c r="BC21" s="1001" t="s">
        <v>16</v>
      </c>
      <c r="BD21" s="1001" t="s">
        <v>16</v>
      </c>
      <c r="BE21" s="1001" t="s">
        <v>16</v>
      </c>
      <c r="BF21" s="1001" t="s">
        <v>16</v>
      </c>
      <c r="BG21" s="1001" t="s">
        <v>16</v>
      </c>
      <c r="BH21"/>
      <c r="BJ21"/>
      <c r="BK21"/>
      <c r="BO21"/>
    </row>
    <row r="22" spans="1:67" ht="15">
      <c r="A22" s="811" t="s">
        <v>21</v>
      </c>
      <c r="B22" s="1014">
        <v>57243</v>
      </c>
      <c r="C22" s="1014">
        <v>32706</v>
      </c>
      <c r="D22" s="1014">
        <v>61464</v>
      </c>
      <c r="E22" s="1014">
        <v>34514</v>
      </c>
      <c r="F22" s="1015">
        <v>61185</v>
      </c>
      <c r="G22" s="1015">
        <v>34046</v>
      </c>
      <c r="H22" s="1014" t="s">
        <v>11</v>
      </c>
      <c r="I22" s="1014" t="s">
        <v>11</v>
      </c>
      <c r="J22" s="1014" t="s">
        <v>11</v>
      </c>
      <c r="K22" s="1014" t="s">
        <v>11</v>
      </c>
      <c r="L22" s="1014" t="s">
        <v>11</v>
      </c>
      <c r="M22" s="1014" t="s">
        <v>11</v>
      </c>
      <c r="N22" s="1014" t="s">
        <v>11</v>
      </c>
      <c r="O22" s="1014" t="s">
        <v>11</v>
      </c>
      <c r="P22" s="1014" t="s">
        <v>11</v>
      </c>
      <c r="Q22" s="1014" t="s">
        <v>11</v>
      </c>
      <c r="R22" s="1014" t="s">
        <v>11</v>
      </c>
      <c r="S22" s="1014" t="s">
        <v>11</v>
      </c>
      <c r="T22" s="1014" t="s">
        <v>11</v>
      </c>
      <c r="U22" s="1014" t="s">
        <v>11</v>
      </c>
      <c r="V22" s="1014" t="s">
        <v>11</v>
      </c>
      <c r="W22" s="1014" t="s">
        <v>11</v>
      </c>
      <c r="X22" s="1014" t="s">
        <v>11</v>
      </c>
      <c r="Y22" s="1014" t="s">
        <v>11</v>
      </c>
      <c r="Z22" s="1014">
        <v>135608.06880000001</v>
      </c>
      <c r="AA22" s="1014">
        <v>67355.068800000008</v>
      </c>
      <c r="AB22" s="1014">
        <v>133353.52992</v>
      </c>
      <c r="AC22" s="1014">
        <v>66022.529920000001</v>
      </c>
      <c r="AD22" s="1014">
        <v>131226.18489599999</v>
      </c>
      <c r="AE22" s="1014">
        <v>64827.184895999977</v>
      </c>
      <c r="AF22" s="1014" t="s">
        <v>11</v>
      </c>
      <c r="AG22" s="1014" t="s">
        <v>11</v>
      </c>
      <c r="AH22" s="974"/>
      <c r="AI22" s="811" t="s">
        <v>21</v>
      </c>
      <c r="AJ22" s="959">
        <v>42.212089963779498</v>
      </c>
      <c r="AK22" s="959">
        <v>48.557592743487774</v>
      </c>
      <c r="AL22" s="1062">
        <v>46.091018390643889</v>
      </c>
      <c r="AM22" s="1062">
        <v>52.276094299659334</v>
      </c>
      <c r="AN22" s="987">
        <v>46.625602998738877</v>
      </c>
      <c r="AO22" s="1086">
        <v>52.518091067225612</v>
      </c>
      <c r="AP22" s="1062" t="s">
        <v>11</v>
      </c>
      <c r="AQ22" s="1062" t="s">
        <v>11</v>
      </c>
      <c r="AR22" s="1062" t="s">
        <v>11</v>
      </c>
      <c r="AS22" s="1062" t="s">
        <v>11</v>
      </c>
      <c r="AT22" s="1062" t="s">
        <v>11</v>
      </c>
      <c r="AU22" s="1062" t="s">
        <v>11</v>
      </c>
      <c r="AV22" s="1062" t="s">
        <v>11</v>
      </c>
      <c r="AW22" s="1062" t="s">
        <v>11</v>
      </c>
      <c r="AX22" s="1062" t="s">
        <v>11</v>
      </c>
      <c r="AY22" s="1062" t="s">
        <v>11</v>
      </c>
      <c r="AZ22" s="1062" t="s">
        <v>11</v>
      </c>
      <c r="BA22" s="1062" t="s">
        <v>11</v>
      </c>
      <c r="BB22" s="1062" t="s">
        <v>11</v>
      </c>
      <c r="BC22" s="1062" t="s">
        <v>11</v>
      </c>
      <c r="BD22" s="1062" t="s">
        <v>11</v>
      </c>
      <c r="BE22" s="1062" t="s">
        <v>11</v>
      </c>
      <c r="BF22" s="1062" t="s">
        <v>11</v>
      </c>
      <c r="BG22" s="1062" t="s">
        <v>11</v>
      </c>
      <c r="BH22"/>
      <c r="BJ22"/>
      <c r="BK22"/>
      <c r="BO22"/>
    </row>
    <row r="23" spans="1:67" ht="15">
      <c r="A23" s="811" t="s">
        <v>77</v>
      </c>
      <c r="B23" s="1014">
        <v>24895</v>
      </c>
      <c r="C23" s="1014">
        <v>13605</v>
      </c>
      <c r="D23" s="1014">
        <v>28410</v>
      </c>
      <c r="E23" s="1014">
        <v>15625</v>
      </c>
      <c r="F23" s="1014">
        <v>21061</v>
      </c>
      <c r="G23" s="1014">
        <v>11347</v>
      </c>
      <c r="H23" s="1014" t="s">
        <v>11</v>
      </c>
      <c r="I23" s="1014" t="s">
        <v>11</v>
      </c>
      <c r="J23" s="1014" t="s">
        <v>11</v>
      </c>
      <c r="K23" s="1014" t="s">
        <v>11</v>
      </c>
      <c r="L23" s="1014" t="s">
        <v>11</v>
      </c>
      <c r="M23" s="1014" t="s">
        <v>11</v>
      </c>
      <c r="N23" s="1014" t="s">
        <v>11</v>
      </c>
      <c r="O23" s="1014" t="s">
        <v>11</v>
      </c>
      <c r="P23" s="1014" t="s">
        <v>11</v>
      </c>
      <c r="Q23" s="1014" t="s">
        <v>11</v>
      </c>
      <c r="R23" s="1014" t="s">
        <v>11</v>
      </c>
      <c r="S23" s="1014" t="s">
        <v>11</v>
      </c>
      <c r="T23" s="1014" t="s">
        <v>11</v>
      </c>
      <c r="U23" s="1014" t="s">
        <v>11</v>
      </c>
      <c r="V23" s="1014" t="s">
        <v>11</v>
      </c>
      <c r="W23" s="1014" t="s">
        <v>11</v>
      </c>
      <c r="X23" s="1014" t="s">
        <v>11</v>
      </c>
      <c r="Y23" s="1014" t="s">
        <v>11</v>
      </c>
      <c r="Z23" s="1014">
        <v>64134</v>
      </c>
      <c r="AA23" s="1014">
        <v>31483</v>
      </c>
      <c r="AB23" s="1014">
        <v>65743</v>
      </c>
      <c r="AC23" s="1014">
        <v>32263</v>
      </c>
      <c r="AD23" s="1014">
        <v>67153</v>
      </c>
      <c r="AE23" s="1014">
        <v>32946</v>
      </c>
      <c r="AF23" s="1014" t="s">
        <v>11</v>
      </c>
      <c r="AG23" s="1014" t="s">
        <v>11</v>
      </c>
      <c r="AH23" s="974"/>
      <c r="AI23" s="811" t="s">
        <v>77</v>
      </c>
      <c r="AJ23" s="959">
        <v>38.817164062743629</v>
      </c>
      <c r="AK23" s="959">
        <v>43.213797922688435</v>
      </c>
      <c r="AL23" s="1062">
        <v>43.213726176170844</v>
      </c>
      <c r="AM23" s="1062">
        <v>48.430090196199984</v>
      </c>
      <c r="AN23" s="1062">
        <v>31.362709037570919</v>
      </c>
      <c r="AO23" s="1062">
        <v>34.441206823286592</v>
      </c>
      <c r="AP23" s="1062" t="s">
        <v>11</v>
      </c>
      <c r="AQ23" s="1062" t="s">
        <v>11</v>
      </c>
      <c r="AR23" s="1062" t="s">
        <v>11</v>
      </c>
      <c r="AS23" s="1062" t="s">
        <v>11</v>
      </c>
      <c r="AT23" s="1062" t="s">
        <v>11</v>
      </c>
      <c r="AU23" s="1062" t="s">
        <v>11</v>
      </c>
      <c r="AV23" s="1062" t="s">
        <v>11</v>
      </c>
      <c r="AW23" s="1062" t="s">
        <v>11</v>
      </c>
      <c r="AX23" s="1062" t="s">
        <v>11</v>
      </c>
      <c r="AY23" s="1062" t="s">
        <v>11</v>
      </c>
      <c r="AZ23" s="1062" t="s">
        <v>11</v>
      </c>
      <c r="BA23" s="1062" t="s">
        <v>11</v>
      </c>
      <c r="BB23" s="1062" t="s">
        <v>11</v>
      </c>
      <c r="BC23" s="1062" t="s">
        <v>11</v>
      </c>
      <c r="BD23" s="1062" t="s">
        <v>11</v>
      </c>
      <c r="BE23" s="1062" t="s">
        <v>11</v>
      </c>
      <c r="BF23" s="1062" t="s">
        <v>11</v>
      </c>
      <c r="BG23" s="1062" t="s">
        <v>11</v>
      </c>
      <c r="BH23"/>
      <c r="BJ23"/>
      <c r="BK23"/>
      <c r="BO23"/>
    </row>
    <row r="24" spans="1:67" ht="15">
      <c r="A24" s="811" t="s">
        <v>33</v>
      </c>
      <c r="B24" s="1014">
        <v>67781.000000000029</v>
      </c>
      <c r="C24" s="1014">
        <v>36330.000000000022</v>
      </c>
      <c r="D24" s="1014">
        <v>73789</v>
      </c>
      <c r="E24" s="1014">
        <v>39385</v>
      </c>
      <c r="F24" s="1014">
        <v>73462</v>
      </c>
      <c r="G24" s="1014">
        <v>39379</v>
      </c>
      <c r="H24" s="1014" t="s">
        <v>11</v>
      </c>
      <c r="I24" s="1014" t="s">
        <v>11</v>
      </c>
      <c r="J24" s="1014">
        <v>53180.000000000029</v>
      </c>
      <c r="K24" s="1014">
        <v>28620.000000000022</v>
      </c>
      <c r="L24" s="1014">
        <v>56931</v>
      </c>
      <c r="M24" s="1014">
        <v>30426</v>
      </c>
      <c r="N24" s="1014">
        <v>56551</v>
      </c>
      <c r="O24" s="1014">
        <v>30356</v>
      </c>
      <c r="P24" s="1014" t="s">
        <v>11</v>
      </c>
      <c r="Q24" s="1014" t="s">
        <v>11</v>
      </c>
      <c r="R24" s="1014">
        <v>14600.999999999996</v>
      </c>
      <c r="S24" s="1014">
        <v>7709.9999999999982</v>
      </c>
      <c r="T24" s="1014">
        <v>16858</v>
      </c>
      <c r="U24" s="1014">
        <v>8959</v>
      </c>
      <c r="V24" s="1014">
        <v>16911</v>
      </c>
      <c r="W24" s="1014">
        <v>9023</v>
      </c>
      <c r="X24" s="1014" t="s">
        <v>11</v>
      </c>
      <c r="Y24" s="1014" t="s">
        <v>11</v>
      </c>
      <c r="Z24" s="1014">
        <v>135232.14080000005</v>
      </c>
      <c r="AA24" s="1014">
        <v>66517.936000000016</v>
      </c>
      <c r="AB24" s="1014">
        <v>137282.70184960001</v>
      </c>
      <c r="AC24" s="1014">
        <v>69776.721395200002</v>
      </c>
      <c r="AD24" s="1014">
        <v>133886.30911935159</v>
      </c>
      <c r="AE24" s="1014">
        <v>65564.91621591647</v>
      </c>
      <c r="AF24" s="1014" t="s">
        <v>11</v>
      </c>
      <c r="AG24" s="1014" t="s">
        <v>11</v>
      </c>
      <c r="AH24" s="979"/>
      <c r="AI24" s="811" t="s">
        <v>78</v>
      </c>
      <c r="AJ24" s="959">
        <v>50.121960355744065</v>
      </c>
      <c r="AK24" s="959">
        <v>54.616848003221286</v>
      </c>
      <c r="AL24" s="1062">
        <v>53.749670574548794</v>
      </c>
      <c r="AM24" s="1062">
        <v>56.444325861818626</v>
      </c>
      <c r="AN24" s="1062">
        <v>54.86894103153822</v>
      </c>
      <c r="AO24" s="1062">
        <v>60.061084910591859</v>
      </c>
      <c r="AP24" s="1062" t="s">
        <v>11</v>
      </c>
      <c r="AQ24" s="1062" t="s">
        <v>11</v>
      </c>
      <c r="AR24" s="1001">
        <v>39.324970887394258</v>
      </c>
      <c r="AS24" s="1001">
        <v>43.025989261001747</v>
      </c>
      <c r="AT24" s="1001">
        <v>41.46990060143974</v>
      </c>
      <c r="AU24" s="1001">
        <v>43.604800270958314</v>
      </c>
      <c r="AV24" s="1001">
        <v>42.238075253525878</v>
      </c>
      <c r="AW24" s="1001">
        <v>46.299151668298492</v>
      </c>
      <c r="AX24" s="1001" t="s">
        <v>11</v>
      </c>
      <c r="AY24" s="1001" t="s">
        <v>11</v>
      </c>
      <c r="AZ24" s="1001">
        <v>11</v>
      </c>
      <c r="BA24" s="1001">
        <v>11.590858742219536</v>
      </c>
      <c r="BB24" s="1001">
        <v>12.279769973109046</v>
      </c>
      <c r="BC24" s="1001">
        <v>12.839525590860301</v>
      </c>
      <c r="BD24" s="1001">
        <v>12.630865778012343</v>
      </c>
      <c r="BE24" s="1001">
        <v>13.761933242293361</v>
      </c>
      <c r="BF24" s="1062" t="s">
        <v>11</v>
      </c>
      <c r="BG24" s="1062" t="s">
        <v>11</v>
      </c>
      <c r="BH24"/>
      <c r="BI24" s="937"/>
      <c r="BJ24"/>
      <c r="BK24"/>
      <c r="BO24"/>
    </row>
    <row r="25" spans="1:67" ht="15">
      <c r="A25" s="811" t="s">
        <v>79</v>
      </c>
      <c r="B25" s="1014">
        <v>268058</v>
      </c>
      <c r="C25" s="1014">
        <v>136369</v>
      </c>
      <c r="D25" s="1014">
        <v>390843.99999999884</v>
      </c>
      <c r="E25" s="1014">
        <v>191992.99999999942</v>
      </c>
      <c r="F25" s="1014">
        <v>443353.9999999979</v>
      </c>
      <c r="G25" s="1014">
        <v>221012.99999999814</v>
      </c>
      <c r="H25" s="1014" t="s">
        <v>11</v>
      </c>
      <c r="I25" s="1014" t="s">
        <v>11</v>
      </c>
      <c r="J25" s="1014">
        <f t="shared" ref="J25:O25" si="2">+B25</f>
        <v>268058</v>
      </c>
      <c r="K25" s="1014">
        <f t="shared" si="2"/>
        <v>136369</v>
      </c>
      <c r="L25" s="1014">
        <f t="shared" si="2"/>
        <v>390843.99999999884</v>
      </c>
      <c r="M25" s="1014">
        <f t="shared" si="2"/>
        <v>191992.99999999942</v>
      </c>
      <c r="N25" s="1014">
        <f t="shared" si="2"/>
        <v>443353.9999999979</v>
      </c>
      <c r="O25" s="1014">
        <f t="shared" si="2"/>
        <v>221012.99999999814</v>
      </c>
      <c r="P25" s="1014" t="s">
        <v>11</v>
      </c>
      <c r="Q25" s="1014" t="s">
        <v>11</v>
      </c>
      <c r="R25" s="1014" t="s">
        <v>16</v>
      </c>
      <c r="S25" s="1014" t="s">
        <v>16</v>
      </c>
      <c r="T25" s="1014" t="s">
        <v>16</v>
      </c>
      <c r="U25" s="1014" t="s">
        <v>16</v>
      </c>
      <c r="V25" s="1014" t="s">
        <v>16</v>
      </c>
      <c r="W25" s="1014" t="s">
        <v>16</v>
      </c>
      <c r="X25" s="1014" t="s">
        <v>16</v>
      </c>
      <c r="Y25" s="1014" t="s">
        <v>16</v>
      </c>
      <c r="Z25" s="1014">
        <v>583357</v>
      </c>
      <c r="AA25" s="1014">
        <v>287254</v>
      </c>
      <c r="AB25" s="1014">
        <v>582259</v>
      </c>
      <c r="AC25" s="1014">
        <v>286674</v>
      </c>
      <c r="AD25" s="1014">
        <v>580946</v>
      </c>
      <c r="AE25" s="1014">
        <v>286014</v>
      </c>
      <c r="AF25" s="1014">
        <v>578846</v>
      </c>
      <c r="AG25" s="1014">
        <v>284891</v>
      </c>
      <c r="AH25" s="1085"/>
      <c r="AI25" s="1073" t="s">
        <v>79</v>
      </c>
      <c r="AJ25" s="959">
        <v>45.950935704894256</v>
      </c>
      <c r="AK25" s="959">
        <v>47.473316298467559</v>
      </c>
      <c r="AL25" s="1062">
        <v>67.125454479879039</v>
      </c>
      <c r="AM25" s="1062">
        <v>66.972589073302572</v>
      </c>
      <c r="AN25" s="1062">
        <v>76.315871010386147</v>
      </c>
      <c r="AO25" s="1062">
        <v>77.273490108875137</v>
      </c>
      <c r="AP25" s="1062" t="s">
        <v>11</v>
      </c>
      <c r="AQ25" s="1062" t="s">
        <v>11</v>
      </c>
      <c r="AR25" s="1001">
        <v>45.950935704894256</v>
      </c>
      <c r="AS25" s="1001">
        <v>47.473316298467559</v>
      </c>
      <c r="AT25" s="1001">
        <v>67.125454479879039</v>
      </c>
      <c r="AU25" s="1001">
        <v>66.972589073302572</v>
      </c>
      <c r="AV25" s="1001">
        <v>76.315871010386147</v>
      </c>
      <c r="AW25" s="1001">
        <v>77.273490108875137</v>
      </c>
      <c r="AX25" s="1001" t="s">
        <v>11</v>
      </c>
      <c r="AY25" s="1001" t="s">
        <v>11</v>
      </c>
      <c r="AZ25" s="1001" t="s">
        <v>16</v>
      </c>
      <c r="BA25" s="1001" t="s">
        <v>16</v>
      </c>
      <c r="BB25" s="1001" t="s">
        <v>16</v>
      </c>
      <c r="BC25" s="1001" t="s">
        <v>16</v>
      </c>
      <c r="BD25" s="1001" t="s">
        <v>16</v>
      </c>
      <c r="BE25" s="1001" t="s">
        <v>16</v>
      </c>
      <c r="BF25" s="1001" t="s">
        <v>16</v>
      </c>
      <c r="BG25" s="1001" t="s">
        <v>16</v>
      </c>
      <c r="BH25"/>
      <c r="BI25" s="937"/>
      <c r="BJ25"/>
      <c r="BK25"/>
      <c r="BO25"/>
    </row>
    <row r="26" spans="1:67" ht="15">
      <c r="A26" s="811" t="s">
        <v>34</v>
      </c>
      <c r="B26" s="1014">
        <v>137855</v>
      </c>
      <c r="C26" s="1014">
        <v>75781</v>
      </c>
      <c r="D26" s="1014">
        <v>115231</v>
      </c>
      <c r="E26" s="1014">
        <v>61181</v>
      </c>
      <c r="F26" s="1014">
        <v>116082</v>
      </c>
      <c r="G26" s="1014">
        <v>59127</v>
      </c>
      <c r="H26" s="1014">
        <v>108600</v>
      </c>
      <c r="I26" s="1014">
        <v>54643</v>
      </c>
      <c r="J26" s="1014">
        <v>92047</v>
      </c>
      <c r="K26" s="1014">
        <v>50491</v>
      </c>
      <c r="L26" s="1014">
        <v>55477</v>
      </c>
      <c r="M26" s="1014">
        <v>31340</v>
      </c>
      <c r="N26" s="1014">
        <v>53096</v>
      </c>
      <c r="O26" s="1014">
        <v>29437</v>
      </c>
      <c r="P26" s="1014">
        <v>45232</v>
      </c>
      <c r="Q26" s="1014">
        <v>25983</v>
      </c>
      <c r="R26" s="1014">
        <v>45808</v>
      </c>
      <c r="S26" s="1014">
        <v>25290</v>
      </c>
      <c r="T26" s="1014">
        <v>59754</v>
      </c>
      <c r="U26" s="1014">
        <v>29841</v>
      </c>
      <c r="V26" s="1014">
        <v>62986</v>
      </c>
      <c r="W26" s="1014">
        <v>29690</v>
      </c>
      <c r="X26" s="1014">
        <v>63368</v>
      </c>
      <c r="Y26" s="1014">
        <v>28660</v>
      </c>
      <c r="Z26" s="1014">
        <v>115588</v>
      </c>
      <c r="AA26" s="1014">
        <v>56903</v>
      </c>
      <c r="AB26" s="1014">
        <v>109618</v>
      </c>
      <c r="AC26" s="1014">
        <v>53410</v>
      </c>
      <c r="AD26" s="1014">
        <v>108955</v>
      </c>
      <c r="AE26" s="1014">
        <v>53044</v>
      </c>
      <c r="AF26" s="1014">
        <v>109580</v>
      </c>
      <c r="AG26" s="1014">
        <v>53247</v>
      </c>
      <c r="AH26" s="979"/>
      <c r="AI26" s="811" t="s">
        <v>80</v>
      </c>
      <c r="AJ26" s="959">
        <v>119.26411046129357</v>
      </c>
      <c r="AK26" s="959">
        <v>133.17575523258881</v>
      </c>
      <c r="AL26" s="1062">
        <v>105.12050940538961</v>
      </c>
      <c r="AM26" s="1062">
        <v>114.54970979217376</v>
      </c>
      <c r="AN26" s="1062">
        <v>106.54123261897112</v>
      </c>
      <c r="AO26" s="1062">
        <v>111.46783802126537</v>
      </c>
      <c r="AP26" s="1062">
        <v>99.105676218288011</v>
      </c>
      <c r="AQ26" s="1062">
        <v>102.62174394801585</v>
      </c>
      <c r="AR26" s="1001">
        <v>79.633698999896183</v>
      </c>
      <c r="AS26" s="1001">
        <v>88.731701316275064</v>
      </c>
      <c r="AT26" s="1001">
        <v>50.60938896896495</v>
      </c>
      <c r="AU26" s="1001">
        <v>58.678150159146227</v>
      </c>
      <c r="AV26" s="1001">
        <v>48.732045339819194</v>
      </c>
      <c r="AW26" s="1001">
        <v>55.495437749792622</v>
      </c>
      <c r="AX26" s="1001">
        <v>41.277605402445701</v>
      </c>
      <c r="AY26" s="1001">
        <v>48.797115330441152</v>
      </c>
      <c r="AZ26" s="1001">
        <v>39.630411461397372</v>
      </c>
      <c r="BA26" s="1001">
        <v>44.444053916313727</v>
      </c>
      <c r="BB26" s="1001">
        <v>54.511120436424676</v>
      </c>
      <c r="BC26" s="1001">
        <v>55.871559633027523</v>
      </c>
      <c r="BD26" s="1001">
        <v>57.809187279151942</v>
      </c>
      <c r="BE26" s="1001">
        <v>55.972400271472743</v>
      </c>
      <c r="BF26" s="1064">
        <v>57.828070815842302</v>
      </c>
      <c r="BG26" s="1064">
        <v>53.824628617574696</v>
      </c>
      <c r="BH26"/>
      <c r="BJ26"/>
      <c r="BK26"/>
      <c r="BO26"/>
    </row>
    <row r="27" spans="1:67" ht="15">
      <c r="A27" s="811" t="s">
        <v>284</v>
      </c>
      <c r="B27" s="1014">
        <v>82414</v>
      </c>
      <c r="C27" s="1014">
        <v>48183</v>
      </c>
      <c r="D27" s="1014">
        <v>92687</v>
      </c>
      <c r="E27" s="1014">
        <v>54100</v>
      </c>
      <c r="F27" s="1014">
        <v>94391</v>
      </c>
      <c r="G27" s="1014">
        <v>54795</v>
      </c>
      <c r="H27" s="1015">
        <v>91912</v>
      </c>
      <c r="I27" s="1015">
        <v>53508</v>
      </c>
      <c r="J27" s="1014">
        <v>69667</v>
      </c>
      <c r="K27" s="1014">
        <v>40076</v>
      </c>
      <c r="L27" s="1014">
        <v>75577</v>
      </c>
      <c r="M27" s="1014">
        <v>43357</v>
      </c>
      <c r="N27" s="1014">
        <v>76136</v>
      </c>
      <c r="O27" s="1014">
        <v>43447</v>
      </c>
      <c r="P27" s="1015">
        <v>76699</v>
      </c>
      <c r="Q27" s="1015">
        <v>43537</v>
      </c>
      <c r="R27" s="1014">
        <v>12747</v>
      </c>
      <c r="S27" s="1014">
        <v>8107</v>
      </c>
      <c r="T27" s="1014">
        <v>17110</v>
      </c>
      <c r="U27" s="1014">
        <v>10743</v>
      </c>
      <c r="V27" s="1014">
        <v>18255</v>
      </c>
      <c r="W27" s="1014">
        <v>11348</v>
      </c>
      <c r="X27" s="1015">
        <v>19477</v>
      </c>
      <c r="Y27" s="1015">
        <v>11987</v>
      </c>
      <c r="Z27" s="1014">
        <v>190283.36714240003</v>
      </c>
      <c r="AA27" s="1014">
        <v>94289.025369600029</v>
      </c>
      <c r="AB27" s="1014">
        <v>191049.97440000004</v>
      </c>
      <c r="AC27" s="1014">
        <v>94633.228800000026</v>
      </c>
      <c r="AD27" s="1014">
        <v>191071.47518720003</v>
      </c>
      <c r="AE27" s="1014">
        <v>94640.32518400003</v>
      </c>
      <c r="AF27" s="1015">
        <v>194901</v>
      </c>
      <c r="AG27" s="1015">
        <v>96303</v>
      </c>
      <c r="AH27" s="979"/>
      <c r="AI27" s="811" t="s">
        <v>284</v>
      </c>
      <c r="AJ27" s="959">
        <v>43.311194897200259</v>
      </c>
      <c r="AK27" s="959">
        <v>51.101387262334356</v>
      </c>
      <c r="AL27" s="1062">
        <v>48.514531494226667</v>
      </c>
      <c r="AM27" s="1062">
        <v>57.168080056040516</v>
      </c>
      <c r="AN27" s="1062">
        <v>49.400885143908333</v>
      </c>
      <c r="AO27" s="1062">
        <v>57.898152709711617</v>
      </c>
      <c r="AP27" s="857">
        <v>47.158300880960077</v>
      </c>
      <c r="AQ27" s="857">
        <v>55.562132020809315</v>
      </c>
      <c r="AR27" s="1001">
        <v>36.612238392788242</v>
      </c>
      <c r="AS27" s="1001">
        <v>42.503355870853035</v>
      </c>
      <c r="AT27" s="1001">
        <v>39.558759553542231</v>
      </c>
      <c r="AU27" s="1001">
        <v>45.815830813119199</v>
      </c>
      <c r="AV27" s="1001">
        <v>39.846868783216671</v>
      </c>
      <c r="AW27" s="1001">
        <v>45.907492303656184</v>
      </c>
      <c r="AX27" s="857">
        <v>39.352799626477001</v>
      </c>
      <c r="AY27" s="857">
        <v>45.208352803131781</v>
      </c>
      <c r="AZ27" s="1001">
        <v>6.6989565044120143</v>
      </c>
      <c r="BA27" s="1001">
        <v>8.5980313914813244</v>
      </c>
      <c r="BB27" s="1001">
        <v>8.9557719406844356</v>
      </c>
      <c r="BC27" s="1001">
        <v>11.352249242921317</v>
      </c>
      <c r="BD27" s="1001">
        <v>9.5540163606916604</v>
      </c>
      <c r="BE27" s="1001">
        <v>11.990660406055433</v>
      </c>
      <c r="BF27" s="1066">
        <v>9.9932786388987225</v>
      </c>
      <c r="BG27" s="1066">
        <v>12.447171946876006</v>
      </c>
      <c r="BH27"/>
      <c r="BJ27"/>
      <c r="BK27"/>
      <c r="BO27"/>
    </row>
    <row r="28" spans="1:67" ht="15">
      <c r="A28" s="811" t="s">
        <v>35</v>
      </c>
      <c r="B28" s="1014" t="s">
        <v>11</v>
      </c>
      <c r="C28" s="1014" t="s">
        <v>11</v>
      </c>
      <c r="D28" s="1014">
        <v>15548</v>
      </c>
      <c r="E28" s="1014" t="s">
        <v>11</v>
      </c>
      <c r="F28" s="1014" t="s">
        <v>11</v>
      </c>
      <c r="G28" s="1014" t="s">
        <v>11</v>
      </c>
      <c r="H28" s="1014" t="s">
        <v>11</v>
      </c>
      <c r="I28" s="1014" t="s">
        <v>11</v>
      </c>
      <c r="J28" s="1014" t="s">
        <v>11</v>
      </c>
      <c r="K28" s="1014" t="s">
        <v>11</v>
      </c>
      <c r="L28" s="1014">
        <v>8373</v>
      </c>
      <c r="M28" s="1014" t="s">
        <v>11</v>
      </c>
      <c r="N28" s="1014" t="s">
        <v>11</v>
      </c>
      <c r="O28" s="1014" t="s">
        <v>11</v>
      </c>
      <c r="P28" s="1014" t="s">
        <v>11</v>
      </c>
      <c r="Q28" s="1014" t="s">
        <v>11</v>
      </c>
      <c r="R28" s="1014">
        <v>52847</v>
      </c>
      <c r="S28" s="1014">
        <v>25928</v>
      </c>
      <c r="T28" s="1014">
        <v>55054</v>
      </c>
      <c r="U28" s="1014">
        <v>26033</v>
      </c>
      <c r="V28" s="1014" t="s">
        <v>11</v>
      </c>
      <c r="W28" s="1014" t="s">
        <v>11</v>
      </c>
      <c r="X28" s="1014" t="s">
        <v>11</v>
      </c>
      <c r="Y28" s="1014" t="s">
        <v>11</v>
      </c>
      <c r="Z28" s="1014">
        <v>52847</v>
      </c>
      <c r="AA28" s="1014">
        <v>25928</v>
      </c>
      <c r="AB28" s="1014">
        <v>55054</v>
      </c>
      <c r="AC28" s="1014">
        <v>26033</v>
      </c>
      <c r="AD28" s="1014" t="s">
        <v>11</v>
      </c>
      <c r="AE28" s="1014" t="s">
        <v>11</v>
      </c>
      <c r="AF28" s="1014" t="s">
        <v>11</v>
      </c>
      <c r="AG28" s="1014" t="s">
        <v>11</v>
      </c>
      <c r="AH28" s="979"/>
      <c r="AI28" s="811" t="s">
        <v>35</v>
      </c>
      <c r="AJ28" s="959" t="s">
        <v>11</v>
      </c>
      <c r="AK28" s="959" t="s">
        <v>11</v>
      </c>
      <c r="AL28" s="1062">
        <v>28.241363025393252</v>
      </c>
      <c r="AM28" s="959" t="s">
        <v>11</v>
      </c>
      <c r="AN28" s="959" t="s">
        <v>11</v>
      </c>
      <c r="AO28" s="959" t="s">
        <v>11</v>
      </c>
      <c r="AP28" s="959" t="s">
        <v>11</v>
      </c>
      <c r="AQ28" s="959" t="s">
        <v>11</v>
      </c>
      <c r="AR28" s="959" t="s">
        <v>11</v>
      </c>
      <c r="AS28" s="959" t="s">
        <v>11</v>
      </c>
      <c r="AT28" s="1001">
        <v>15.208704181349219</v>
      </c>
      <c r="AU28" s="959" t="s">
        <v>11</v>
      </c>
      <c r="AV28" s="959" t="s">
        <v>11</v>
      </c>
      <c r="AW28" s="959" t="s">
        <v>11</v>
      </c>
      <c r="AX28" s="959" t="s">
        <v>11</v>
      </c>
      <c r="AY28" s="959" t="s">
        <v>11</v>
      </c>
      <c r="AZ28" s="1001">
        <v>11.8</v>
      </c>
      <c r="BA28" s="959" t="s">
        <v>11</v>
      </c>
      <c r="BB28" s="959">
        <v>13</v>
      </c>
      <c r="BC28" s="959" t="s">
        <v>11</v>
      </c>
      <c r="BD28" s="959" t="s">
        <v>11</v>
      </c>
      <c r="BE28" s="959" t="s">
        <v>11</v>
      </c>
      <c r="BF28" s="959" t="s">
        <v>11</v>
      </c>
      <c r="BG28" s="959" t="s">
        <v>11</v>
      </c>
      <c r="BH28"/>
      <c r="BJ28"/>
      <c r="BK28"/>
      <c r="BO28"/>
    </row>
    <row r="29" spans="1:67" ht="14.1" customHeight="1">
      <c r="A29" s="811" t="s">
        <v>22</v>
      </c>
      <c r="B29" s="1002" t="s">
        <v>10</v>
      </c>
      <c r="C29" s="1002" t="s">
        <v>10</v>
      </c>
      <c r="D29" s="1002" t="s">
        <v>10</v>
      </c>
      <c r="E29" s="1002" t="s">
        <v>10</v>
      </c>
      <c r="F29" s="1002" t="s">
        <v>10</v>
      </c>
      <c r="G29" s="1002" t="s">
        <v>10</v>
      </c>
      <c r="H29" s="1002" t="s">
        <v>10</v>
      </c>
      <c r="I29" s="1002" t="s">
        <v>10</v>
      </c>
      <c r="J29" s="1002" t="s">
        <v>10</v>
      </c>
      <c r="K29" s="1002" t="s">
        <v>10</v>
      </c>
      <c r="L29" s="1002" t="s">
        <v>10</v>
      </c>
      <c r="M29" s="1002" t="s">
        <v>10</v>
      </c>
      <c r="N29" s="1002" t="s">
        <v>10</v>
      </c>
      <c r="O29" s="1002" t="s">
        <v>10</v>
      </c>
      <c r="P29" s="1002" t="s">
        <v>10</v>
      </c>
      <c r="Q29" s="1002" t="s">
        <v>10</v>
      </c>
      <c r="R29" s="1002" t="s">
        <v>10</v>
      </c>
      <c r="S29" s="1002" t="s">
        <v>10</v>
      </c>
      <c r="T29" s="1002" t="s">
        <v>10</v>
      </c>
      <c r="U29" s="1002" t="s">
        <v>10</v>
      </c>
      <c r="V29" s="1002" t="s">
        <v>10</v>
      </c>
      <c r="W29" s="1002" t="s">
        <v>10</v>
      </c>
      <c r="X29" s="1002" t="s">
        <v>10</v>
      </c>
      <c r="Y29" s="1002" t="s">
        <v>10</v>
      </c>
      <c r="Z29" s="1002" t="s">
        <v>10</v>
      </c>
      <c r="AA29" s="1002" t="s">
        <v>10</v>
      </c>
      <c r="AB29" s="1002" t="s">
        <v>10</v>
      </c>
      <c r="AC29" s="1002" t="s">
        <v>10</v>
      </c>
      <c r="AD29" s="1002" t="s">
        <v>10</v>
      </c>
      <c r="AE29" s="1002" t="s">
        <v>10</v>
      </c>
      <c r="AF29" s="1002" t="s">
        <v>10</v>
      </c>
      <c r="AG29" s="1002" t="s">
        <v>10</v>
      </c>
      <c r="AI29" s="811" t="s">
        <v>22</v>
      </c>
      <c r="AJ29" s="959" t="s">
        <v>10</v>
      </c>
      <c r="AK29" s="959" t="s">
        <v>10</v>
      </c>
      <c r="AL29" s="959" t="s">
        <v>10</v>
      </c>
      <c r="AM29" s="959" t="s">
        <v>10</v>
      </c>
      <c r="AN29" s="959" t="s">
        <v>10</v>
      </c>
      <c r="AO29" s="959" t="s">
        <v>10</v>
      </c>
      <c r="AP29" s="959" t="s">
        <v>10</v>
      </c>
      <c r="AQ29" s="959" t="s">
        <v>10</v>
      </c>
      <c r="AR29" s="959" t="s">
        <v>10</v>
      </c>
      <c r="AS29" s="959" t="s">
        <v>10</v>
      </c>
      <c r="AT29" s="959" t="s">
        <v>10</v>
      </c>
      <c r="AU29" s="959" t="s">
        <v>10</v>
      </c>
      <c r="AV29" s="959" t="s">
        <v>10</v>
      </c>
      <c r="AW29" s="959" t="s">
        <v>10</v>
      </c>
      <c r="AX29" s="959" t="s">
        <v>10</v>
      </c>
      <c r="AY29" s="959" t="s">
        <v>10</v>
      </c>
      <c r="AZ29" s="959" t="s">
        <v>10</v>
      </c>
      <c r="BA29" s="959" t="s">
        <v>10</v>
      </c>
      <c r="BB29" s="959" t="s">
        <v>10</v>
      </c>
      <c r="BC29" s="959" t="s">
        <v>10</v>
      </c>
      <c r="BD29" s="959" t="s">
        <v>10</v>
      </c>
      <c r="BE29" s="959" t="s">
        <v>10</v>
      </c>
      <c r="BF29" s="959" t="s">
        <v>10</v>
      </c>
      <c r="BG29" s="959" t="s">
        <v>10</v>
      </c>
      <c r="BH29"/>
      <c r="BJ29"/>
      <c r="BK29"/>
      <c r="BO29"/>
    </row>
    <row r="30" spans="1:67" ht="15">
      <c r="A30" s="811"/>
      <c r="B30" s="998"/>
      <c r="C30" s="998"/>
      <c r="D30" s="998"/>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B30" s="998"/>
      <c r="AC30" s="985"/>
      <c r="AD30" s="985"/>
      <c r="AE30" s="985"/>
      <c r="AF30" s="985"/>
      <c r="AG30" s="985"/>
      <c r="AI30" s="811"/>
      <c r="AJ30" s="959"/>
      <c r="AK30" s="959"/>
      <c r="AL30" s="959"/>
      <c r="AM30" s="959"/>
      <c r="AN30" s="959"/>
      <c r="AO30" s="959"/>
      <c r="AP30" s="959"/>
      <c r="AQ30" s="959"/>
      <c r="AR30" s="1001"/>
      <c r="AS30" s="1001"/>
      <c r="AT30" s="1001"/>
      <c r="AU30" s="1001"/>
      <c r="AV30" s="1001"/>
      <c r="AW30" s="1001"/>
      <c r="AX30" s="1001"/>
      <c r="AY30" s="1001"/>
      <c r="AZ30" s="1084"/>
      <c r="BA30" s="1084"/>
      <c r="BB30" s="1084"/>
      <c r="BC30" s="1084"/>
      <c r="BD30" s="1084"/>
      <c r="BE30" s="1084"/>
      <c r="BF30" s="1083"/>
      <c r="BG30" s="1083"/>
      <c r="BH30"/>
      <c r="BJ30"/>
      <c r="BO30"/>
    </row>
    <row r="31" spans="1:67" ht="15">
      <c r="A31" s="811" t="s">
        <v>23</v>
      </c>
      <c r="B31" s="998"/>
      <c r="C31" s="998"/>
      <c r="D31" s="998"/>
      <c r="E31" s="998"/>
      <c r="F31" s="998"/>
      <c r="G31" s="998"/>
      <c r="H31" s="998"/>
      <c r="I31" s="998"/>
      <c r="J31" s="998"/>
      <c r="K31" s="998"/>
      <c r="L31" s="998"/>
      <c r="M31" s="998"/>
      <c r="N31" s="998"/>
      <c r="O31" s="998"/>
      <c r="P31" s="998"/>
      <c r="Q31" s="998"/>
      <c r="R31" s="998"/>
      <c r="S31" s="998"/>
      <c r="T31" s="998"/>
      <c r="U31" s="998"/>
      <c r="V31" s="998"/>
      <c r="W31" s="998"/>
      <c r="X31" s="998"/>
      <c r="Y31" s="998"/>
      <c r="Z31" s="998"/>
      <c r="AA31" s="998"/>
      <c r="AB31" s="998"/>
      <c r="AC31" s="985"/>
      <c r="AD31" s="985"/>
      <c r="AE31" s="811"/>
      <c r="AF31" s="985"/>
      <c r="AG31" s="985"/>
      <c r="AI31" s="811" t="s">
        <v>23</v>
      </c>
      <c r="AJ31" s="1544">
        <v>53.19137246922314</v>
      </c>
      <c r="AK31" s="1545">
        <v>60.947971345801719</v>
      </c>
      <c r="AL31" s="1545">
        <v>57.125559611990134</v>
      </c>
      <c r="AM31" s="1546">
        <v>64.655999545574062</v>
      </c>
      <c r="AN31" s="1546">
        <v>60.527292701065697</v>
      </c>
      <c r="AO31" s="1546">
        <v>64.407175588216987</v>
      </c>
      <c r="AP31" s="1040">
        <v>61.138035802759418</v>
      </c>
      <c r="AQ31" s="1546">
        <v>68.669823026910336</v>
      </c>
      <c r="AR31" s="1040">
        <v>39.062004689541169</v>
      </c>
      <c r="AS31" s="1040">
        <v>42.215403400304687</v>
      </c>
      <c r="AT31" s="959">
        <v>39.353684796087073</v>
      </c>
      <c r="AU31" s="959">
        <v>45.020053554279848</v>
      </c>
      <c r="AV31" s="959">
        <v>41.10660628554146</v>
      </c>
      <c r="AW31" s="959">
        <v>44.937678427189603</v>
      </c>
      <c r="AX31" s="857">
        <v>40.0820500692897</v>
      </c>
      <c r="AY31" s="857">
        <v>44.870579522006267</v>
      </c>
      <c r="AZ31" s="1001">
        <v>25.004228154231267</v>
      </c>
      <c r="BA31" s="1001">
        <v>28.156727936081115</v>
      </c>
      <c r="BB31" s="1001">
        <v>25.457360747798699</v>
      </c>
      <c r="BC31" s="1001">
        <v>27.62204234132513</v>
      </c>
      <c r="BD31" s="1001">
        <v>27.671201218720594</v>
      </c>
      <c r="BE31" s="1001">
        <v>26.961545317641548</v>
      </c>
      <c r="BF31" s="1064">
        <v>25.663256146869223</v>
      </c>
      <c r="BG31" s="1064">
        <v>25.911748618817072</v>
      </c>
      <c r="BH31"/>
      <c r="BJ31"/>
      <c r="BO31"/>
    </row>
    <row r="32" spans="1:67" ht="15">
      <c r="D32" s="1034"/>
      <c r="E32" s="1034"/>
      <c r="F32" s="1034"/>
      <c r="G32" s="1034"/>
      <c r="H32" s="1034"/>
      <c r="I32" s="1034"/>
      <c r="J32" s="1034"/>
      <c r="K32" s="1034"/>
      <c r="L32" s="1034"/>
      <c r="M32" s="1034"/>
      <c r="N32" s="1034"/>
      <c r="O32" s="1034"/>
      <c r="P32" s="1034"/>
      <c r="Q32" s="1034"/>
      <c r="R32" s="1034"/>
      <c r="S32" s="1034"/>
      <c r="T32" s="1034"/>
      <c r="U32" s="1034"/>
      <c r="V32" s="1034"/>
      <c r="W32" s="1034"/>
      <c r="X32" s="1034"/>
      <c r="Y32" s="1034"/>
      <c r="Z32" s="941"/>
      <c r="AA32" s="941"/>
      <c r="AB32" s="941"/>
      <c r="AC32" s="941"/>
      <c r="AD32" s="941"/>
      <c r="AE32" s="941"/>
      <c r="AF32" s="941"/>
      <c r="AG32" s="941"/>
      <c r="AI32" s="109" t="s">
        <v>123</v>
      </c>
      <c r="AJ32" s="143"/>
      <c r="AK32" s="143"/>
      <c r="AL32" s="143"/>
      <c r="AM32" s="143"/>
      <c r="AN32" s="143"/>
      <c r="AO32" s="143"/>
      <c r="AP32" s="143"/>
      <c r="AQ32" s="143"/>
      <c r="AR32" s="960"/>
      <c r="AS32" s="960"/>
      <c r="AT32" s="960"/>
      <c r="AU32" s="960"/>
      <c r="AV32" s="960"/>
      <c r="AW32" s="960"/>
      <c r="AX32" s="960"/>
      <c r="AY32" s="960"/>
      <c r="AZ32" s="1007"/>
      <c r="BA32" s="1007"/>
      <c r="BB32" s="1007"/>
      <c r="BC32" s="1007"/>
      <c r="BD32" s="1007"/>
      <c r="BE32" s="1007"/>
      <c r="BF32" s="1007"/>
      <c r="BG32" s="1007"/>
      <c r="BH32"/>
      <c r="BJ32"/>
    </row>
    <row r="33" spans="1:67" ht="14.1" customHeight="1">
      <c r="A33" s="8" t="s">
        <v>244</v>
      </c>
      <c r="B33" s="60"/>
      <c r="C33" s="60"/>
      <c r="D33" s="60"/>
      <c r="E33" s="1082"/>
      <c r="F33" s="970"/>
      <c r="G33" s="970"/>
      <c r="H33" s="970"/>
      <c r="I33" s="970"/>
      <c r="K33" s="1081"/>
      <c r="L33" s="1081"/>
      <c r="M33" s="970"/>
      <c r="N33" s="970"/>
      <c r="O33" s="970"/>
      <c r="P33" s="970"/>
      <c r="Q33" s="970"/>
      <c r="R33" s="1152"/>
      <c r="S33" s="970"/>
      <c r="T33" s="970"/>
      <c r="U33" s="970"/>
      <c r="V33" s="970"/>
      <c r="W33" s="970"/>
      <c r="X33" s="965"/>
      <c r="Y33" s="970"/>
      <c r="Z33" s="1154"/>
      <c r="AA33" s="941"/>
      <c r="AB33" s="941"/>
      <c r="AC33" s="941"/>
      <c r="AD33"/>
      <c r="AE33"/>
      <c r="AF33"/>
      <c r="AG33"/>
      <c r="AH33" s="941"/>
      <c r="AI33" s="109" t="s">
        <v>218</v>
      </c>
      <c r="AJ33"/>
      <c r="AK33" s="941"/>
      <c r="AL33" s="941"/>
      <c r="AM33" s="139"/>
      <c r="AN33" s="139"/>
      <c r="AO33" s="139"/>
      <c r="AP33" s="227"/>
      <c r="AQ33" s="227"/>
      <c r="AR33" s="227"/>
      <c r="AS33" s="227"/>
      <c r="AT33" s="227"/>
      <c r="AU33" s="227"/>
      <c r="AV33" s="227"/>
      <c r="AW33" s="227"/>
      <c r="AX33" s="227"/>
      <c r="AY33"/>
      <c r="AZ33"/>
      <c r="BA33"/>
      <c r="BB33"/>
      <c r="BC33"/>
      <c r="BD33"/>
      <c r="BE33"/>
      <c r="BF33"/>
      <c r="BG33"/>
      <c r="BH33"/>
      <c r="BI33"/>
      <c r="BJ33"/>
      <c r="BK33"/>
      <c r="BL33"/>
      <c r="BM33"/>
      <c r="BN33"/>
      <c r="BO33"/>
    </row>
    <row r="34" spans="1:67" ht="15">
      <c r="A34" s="752" t="s">
        <v>26</v>
      </c>
      <c r="B34" s="1070"/>
      <c r="C34" s="1070"/>
      <c r="D34" s="1070"/>
      <c r="E34" s="1070"/>
      <c r="F34" s="1067"/>
      <c r="G34" s="970"/>
      <c r="H34" s="970"/>
      <c r="I34" s="970"/>
      <c r="J34" s="970"/>
      <c r="K34" s="231"/>
      <c r="L34" s="970"/>
      <c r="M34" s="970"/>
      <c r="N34" s="970"/>
      <c r="O34" s="970"/>
      <c r="P34" s="970"/>
      <c r="Q34" s="1153"/>
      <c r="R34" s="1153"/>
      <c r="S34" s="970"/>
      <c r="T34" s="970"/>
      <c r="U34" s="970"/>
      <c r="V34" s="970"/>
      <c r="W34" s="970"/>
      <c r="X34" s="965"/>
      <c r="Y34" s="960"/>
      <c r="Z34" s="941"/>
      <c r="AA34" s="1867"/>
      <c r="AB34" s="941"/>
      <c r="AC34" s="941"/>
      <c r="AD34"/>
      <c r="AE34"/>
      <c r="AF34" s="1866"/>
      <c r="AG34"/>
      <c r="AH34" s="941"/>
      <c r="AI34"/>
      <c r="AJ34"/>
      <c r="AK34"/>
      <c r="AL34"/>
      <c r="AM34"/>
      <c r="AN34"/>
      <c r="AO34"/>
      <c r="AP34"/>
      <c r="AQ34"/>
      <c r="AR34"/>
      <c r="AS34"/>
      <c r="AT34"/>
      <c r="AU34"/>
      <c r="AV34"/>
      <c r="AW34"/>
      <c r="AX34"/>
      <c r="AY34"/>
      <c r="AZ34"/>
      <c r="BA34"/>
      <c r="BB34"/>
      <c r="BC34"/>
      <c r="BD34"/>
      <c r="BE34"/>
      <c r="BF34"/>
      <c r="BG34"/>
      <c r="BH34"/>
      <c r="BI34"/>
      <c r="BJ34"/>
      <c r="BK34"/>
      <c r="BL34"/>
      <c r="BM34"/>
      <c r="BN34"/>
      <c r="BO34"/>
    </row>
    <row r="35" spans="1:67" ht="15" customHeight="1">
      <c r="A35" s="2277" t="s">
        <v>28</v>
      </c>
      <c r="B35" s="1070" t="s">
        <v>693</v>
      </c>
      <c r="C35" s="1070"/>
      <c r="D35" s="1070"/>
      <c r="E35" s="1070"/>
      <c r="F35" s="1070"/>
      <c r="G35" s="941"/>
      <c r="H35" s="941"/>
      <c r="I35" s="970"/>
      <c r="J35" s="970"/>
      <c r="K35" s="970"/>
      <c r="L35" s="970"/>
      <c r="M35" s="970"/>
      <c r="N35" s="970"/>
      <c r="O35" s="970"/>
      <c r="P35" s="970"/>
      <c r="Q35" s="970"/>
      <c r="R35" s="970"/>
      <c r="S35" s="970"/>
      <c r="T35" s="970"/>
      <c r="U35" s="970"/>
      <c r="V35" s="970"/>
      <c r="W35" s="970"/>
      <c r="X35" s="965"/>
      <c r="Y35"/>
      <c r="Z35"/>
      <c r="AA35"/>
      <c r="AB35"/>
      <c r="AC35"/>
      <c r="AD35"/>
      <c r="AE35"/>
      <c r="AF35"/>
      <c r="AG35"/>
      <c r="AH35" s="941"/>
      <c r="AI35"/>
      <c r="AJ35"/>
      <c r="AK35"/>
      <c r="AL35"/>
      <c r="AM35"/>
      <c r="AN35"/>
      <c r="AO35"/>
      <c r="AP35"/>
      <c r="AQ35"/>
      <c r="AR35"/>
      <c r="AS35"/>
      <c r="AT35"/>
      <c r="AU35"/>
      <c r="AV35"/>
      <c r="AW35"/>
      <c r="AX35"/>
      <c r="AY35"/>
      <c r="AZ35"/>
      <c r="BA35"/>
      <c r="BB35"/>
      <c r="BC35"/>
      <c r="BD35"/>
      <c r="BE35"/>
      <c r="BF35"/>
      <c r="BG35"/>
      <c r="BH35"/>
      <c r="BI35"/>
      <c r="BJ35"/>
      <c r="BK35"/>
      <c r="BL35"/>
      <c r="BM35"/>
      <c r="BN35"/>
      <c r="BO35"/>
    </row>
    <row r="36" spans="1:67" ht="51" customHeight="1">
      <c r="A36" s="2277"/>
      <c r="B36" s="1396" t="s">
        <v>138</v>
      </c>
      <c r="C36" s="1070"/>
      <c r="D36" s="1070"/>
      <c r="E36" s="1070"/>
      <c r="F36" s="1067"/>
      <c r="G36" s="944"/>
      <c r="H36" s="944"/>
      <c r="I36" s="944"/>
      <c r="J36" s="944"/>
      <c r="K36" s="944"/>
      <c r="L36" s="944"/>
      <c r="M36" s="944"/>
      <c r="N36" s="944"/>
      <c r="O36" s="944"/>
      <c r="P36" s="944"/>
      <c r="Q36" s="944"/>
      <c r="R36" s="944"/>
      <c r="S36" s="944"/>
      <c r="T36" s="944"/>
      <c r="U36" s="944"/>
      <c r="V36" s="941"/>
      <c r="W36" s="941"/>
      <c r="X36" s="941"/>
      <c r="Y36"/>
      <c r="Z36"/>
      <c r="AA36"/>
      <c r="AB36"/>
      <c r="AC36"/>
      <c r="AD36"/>
      <c r="AE36"/>
      <c r="AF36"/>
      <c r="AG36"/>
      <c r="AH36" s="941"/>
      <c r="AI36" s="2251" t="s">
        <v>91</v>
      </c>
      <c r="AJ36" s="2252"/>
      <c r="AK36" s="2252"/>
      <c r="AL36" s="2252"/>
      <c r="AM36" s="2253"/>
      <c r="AN36" s="139"/>
      <c r="AO36" s="139"/>
      <c r="AP36" s="2251" t="s">
        <v>217</v>
      </c>
      <c r="AQ36" s="2252"/>
      <c r="AR36" s="2252"/>
      <c r="AS36" s="2252"/>
      <c r="AT36" s="2253"/>
      <c r="AU36" s="139"/>
      <c r="AX36" s="2246" t="s">
        <v>656</v>
      </c>
      <c r="AY36" s="2247"/>
      <c r="AZ36" s="2247"/>
      <c r="BA36" s="2247"/>
      <c r="BB36" s="2248"/>
      <c r="BD36" s="1397"/>
      <c r="BE36" s="1398"/>
      <c r="BF36" s="2241" t="s">
        <v>657</v>
      </c>
      <c r="BG36" s="2242"/>
      <c r="BH36" s="2242"/>
      <c r="BI36" s="2242"/>
      <c r="BJ36" s="2243"/>
      <c r="BK36" s="120"/>
      <c r="BL36"/>
      <c r="BM36" s="2245"/>
      <c r="BN36" s="2245"/>
      <c r="BO36" s="2245"/>
    </row>
    <row r="37" spans="1:67" ht="15">
      <c r="A37" s="1396" t="s">
        <v>980</v>
      </c>
      <c r="B37" s="1396" t="s">
        <v>981</v>
      </c>
      <c r="C37" s="1396"/>
      <c r="D37" s="1396"/>
      <c r="E37" s="1396"/>
      <c r="F37" s="1396"/>
      <c r="G37" s="944"/>
      <c r="H37" s="944"/>
      <c r="I37" s="944"/>
      <c r="J37" s="944"/>
      <c r="K37" s="944"/>
      <c r="L37" s="944"/>
      <c r="M37" s="941"/>
      <c r="N37" s="941"/>
      <c r="O37" s="941"/>
      <c r="P37" s="941"/>
      <c r="Q37" s="941"/>
      <c r="R37" s="941"/>
      <c r="S37" s="941"/>
      <c r="T37" s="941"/>
      <c r="U37" s="941"/>
      <c r="V37" s="941"/>
      <c r="W37" s="941"/>
      <c r="X37" s="941"/>
      <c r="Y37"/>
      <c r="Z37"/>
      <c r="AA37"/>
      <c r="AB37"/>
      <c r="AC37"/>
      <c r="AD37"/>
      <c r="AE37"/>
      <c r="AF37"/>
      <c r="AG37"/>
      <c r="AH37" s="941"/>
      <c r="AI37" s="847"/>
      <c r="AJ37" s="2279">
        <v>2010</v>
      </c>
      <c r="AK37" s="2279"/>
      <c r="AL37" s="1133">
        <v>2012</v>
      </c>
      <c r="AM37" s="1133" t="s">
        <v>121</v>
      </c>
      <c r="AN37" s="139"/>
      <c r="AO37" s="139"/>
      <c r="AP37" s="1133"/>
      <c r="AQ37" s="1147">
        <v>2010</v>
      </c>
      <c r="AR37" s="1147" t="s">
        <v>245</v>
      </c>
      <c r="AS37" s="1147">
        <v>2012</v>
      </c>
      <c r="AT37" s="1147" t="s">
        <v>121</v>
      </c>
      <c r="AU37" s="139"/>
      <c r="AX37" s="1079"/>
      <c r="AY37" s="1148">
        <v>2010</v>
      </c>
      <c r="AZ37" s="1148" t="s">
        <v>245</v>
      </c>
      <c r="BA37" s="1148">
        <v>2012</v>
      </c>
      <c r="BB37" s="1148" t="s">
        <v>121</v>
      </c>
      <c r="BD37" s="1080"/>
      <c r="BE37" s="1080"/>
      <c r="BF37" s="1076"/>
      <c r="BG37" s="1149">
        <v>2010</v>
      </c>
      <c r="BH37" s="1149" t="s">
        <v>245</v>
      </c>
      <c r="BI37" s="1149">
        <v>2012</v>
      </c>
      <c r="BJ37" s="1149" t="s">
        <v>121</v>
      </c>
      <c r="BK37" s="120"/>
      <c r="BL37"/>
      <c r="BM37" s="232"/>
      <c r="BN37" s="232"/>
      <c r="BO37" s="232"/>
    </row>
    <row r="38" spans="1:67" ht="15">
      <c r="A38" s="2277" t="s">
        <v>13</v>
      </c>
      <c r="B38" s="1070" t="s">
        <v>694</v>
      </c>
      <c r="C38" s="1070"/>
      <c r="D38" s="1070"/>
      <c r="E38" s="1070"/>
      <c r="F38" s="1067"/>
      <c r="G38" s="944"/>
      <c r="H38" s="944"/>
      <c r="I38" s="941"/>
      <c r="J38" s="941"/>
      <c r="K38" s="941"/>
      <c r="L38" s="941"/>
      <c r="M38" s="941"/>
      <c r="N38" s="941"/>
      <c r="O38" s="941"/>
      <c r="P38" s="941"/>
      <c r="Q38" s="941"/>
      <c r="R38" s="941"/>
      <c r="S38" s="941"/>
      <c r="T38" s="941"/>
      <c r="U38" s="941"/>
      <c r="V38" s="941"/>
      <c r="W38" s="941"/>
      <c r="X38" s="941"/>
      <c r="Y38"/>
      <c r="Z38"/>
      <c r="AA38"/>
      <c r="AB38"/>
      <c r="AC38"/>
      <c r="AD38"/>
      <c r="AE38"/>
      <c r="AF38"/>
      <c r="AG38"/>
      <c r="AH38" s="941"/>
      <c r="AI38" s="847"/>
      <c r="AJ38" s="847" t="s">
        <v>53</v>
      </c>
      <c r="AK38" s="847" t="s">
        <v>87</v>
      </c>
      <c r="AL38" s="928" t="s">
        <v>53</v>
      </c>
      <c r="AM38" s="928" t="s">
        <v>53</v>
      </c>
      <c r="AN38" s="139"/>
      <c r="AO38" s="139"/>
      <c r="AP38" s="847"/>
      <c r="AQ38" s="847" t="s">
        <v>53</v>
      </c>
      <c r="AR38" s="847" t="s">
        <v>87</v>
      </c>
      <c r="AS38" s="928" t="s">
        <v>53</v>
      </c>
      <c r="AT38" s="928" t="s">
        <v>53</v>
      </c>
      <c r="AU38" s="139"/>
      <c r="AV38"/>
      <c r="AX38" s="1079"/>
      <c r="AY38" s="1078" t="s">
        <v>53</v>
      </c>
      <c r="AZ38" s="1078" t="s">
        <v>87</v>
      </c>
      <c r="BA38" s="1077" t="s">
        <v>53</v>
      </c>
      <c r="BB38" s="1077" t="s">
        <v>53</v>
      </c>
      <c r="BD38" s="1057"/>
      <c r="BE38" s="1057"/>
      <c r="BF38" s="1076"/>
      <c r="BG38" s="1075" t="s">
        <v>53</v>
      </c>
      <c r="BH38" s="1075" t="s">
        <v>87</v>
      </c>
      <c r="BI38" s="1074" t="s">
        <v>53</v>
      </c>
      <c r="BJ38" s="1074" t="s">
        <v>53</v>
      </c>
      <c r="BK38"/>
      <c r="BL38"/>
      <c r="BM38" s="232"/>
      <c r="BN38" s="232"/>
      <c r="BO38" s="232"/>
    </row>
    <row r="39" spans="1:67" ht="15">
      <c r="A39" s="2277"/>
      <c r="B39" s="1070" t="s">
        <v>695</v>
      </c>
      <c r="C39" s="1070"/>
      <c r="D39" s="1070"/>
      <c r="E39" s="1070"/>
      <c r="F39" s="1067"/>
      <c r="G39" s="944"/>
      <c r="H39" s="944"/>
      <c r="I39" s="941"/>
      <c r="J39" s="941"/>
      <c r="K39" s="941"/>
      <c r="L39" s="941"/>
      <c r="M39" s="941"/>
      <c r="N39" s="941"/>
      <c r="O39" s="941"/>
      <c r="P39" s="941"/>
      <c r="Q39" s="941"/>
      <c r="R39" s="941"/>
      <c r="S39" s="941"/>
      <c r="T39" s="941"/>
      <c r="U39" s="941"/>
      <c r="V39" s="941"/>
      <c r="W39" s="941"/>
      <c r="X39" s="941"/>
      <c r="Y39"/>
      <c r="Z39"/>
      <c r="AA39"/>
      <c r="AB39"/>
      <c r="AC39"/>
      <c r="AD39"/>
      <c r="AE39"/>
      <c r="AF39"/>
      <c r="AG39"/>
      <c r="AH39" s="941"/>
      <c r="AI39" s="847"/>
      <c r="AJ39" s="847"/>
      <c r="AK39" s="847"/>
      <c r="AL39" s="928"/>
      <c r="AM39" s="928"/>
      <c r="AN39" s="139"/>
      <c r="AO39" s="139"/>
      <c r="AU39" s="139"/>
      <c r="AV39"/>
      <c r="BD39"/>
      <c r="BE39" s="1057"/>
      <c r="BK39"/>
      <c r="BL39"/>
      <c r="BM39" s="1061"/>
      <c r="BN39" s="1061"/>
      <c r="BO39" s="1061"/>
    </row>
    <row r="40" spans="1:67" ht="15">
      <c r="A40" s="2277"/>
      <c r="B40" s="1070" t="s">
        <v>696</v>
      </c>
      <c r="C40" s="1070"/>
      <c r="D40" s="1070"/>
      <c r="E40" s="1070"/>
      <c r="F40" s="1067"/>
      <c r="G40" s="944"/>
      <c r="H40" s="944"/>
      <c r="I40" s="941"/>
      <c r="J40" s="941"/>
      <c r="K40" s="941"/>
      <c r="L40" s="941"/>
      <c r="M40" s="941"/>
      <c r="N40" s="941"/>
      <c r="O40" s="941"/>
      <c r="P40" s="941"/>
      <c r="Q40" s="941"/>
      <c r="R40" s="941"/>
      <c r="S40" s="941"/>
      <c r="T40" s="941"/>
      <c r="U40" s="941"/>
      <c r="V40" s="941"/>
      <c r="W40" s="941"/>
      <c r="X40" s="941"/>
      <c r="Y40"/>
      <c r="Z40"/>
      <c r="AA40"/>
      <c r="AB40"/>
      <c r="AC40"/>
      <c r="AD40"/>
      <c r="AE40"/>
      <c r="AF40"/>
      <c r="AG40"/>
      <c r="AH40" s="941"/>
      <c r="AI40" s="811" t="s">
        <v>88</v>
      </c>
      <c r="AJ40" s="959">
        <v>38.913586287786664</v>
      </c>
      <c r="AK40" s="959">
        <v>46.800166172313716</v>
      </c>
      <c r="AL40" s="975">
        <v>43</v>
      </c>
      <c r="AM40" s="975">
        <v>47</v>
      </c>
      <c r="AN40" s="504"/>
      <c r="AO40" s="504"/>
      <c r="AP40" s="811" t="s">
        <v>80</v>
      </c>
      <c r="AQ40" s="959">
        <v>119.26411046129357</v>
      </c>
      <c r="AR40" s="959">
        <v>133.17575523258881</v>
      </c>
      <c r="AS40" s="1062">
        <v>105.12050940538961</v>
      </c>
      <c r="AT40" s="1062">
        <v>99.105676218288011</v>
      </c>
      <c r="AU40"/>
      <c r="AV40"/>
      <c r="AW40" s="955"/>
      <c r="AX40" s="1073" t="s">
        <v>79</v>
      </c>
      <c r="AY40" s="1001">
        <v>45.950935704894256</v>
      </c>
      <c r="AZ40" s="1001">
        <v>47.473316298467559</v>
      </c>
      <c r="BA40" s="1001">
        <v>67.125454479879039</v>
      </c>
      <c r="BB40" s="1001">
        <v>76.315871010386147</v>
      </c>
      <c r="BC40"/>
      <c r="BD40"/>
      <c r="BE40" s="955"/>
      <c r="BF40" s="811" t="s">
        <v>15</v>
      </c>
      <c r="BG40" s="1001">
        <v>50.610360200976579</v>
      </c>
      <c r="BH40" s="1001">
        <v>44.0386259977195</v>
      </c>
      <c r="BI40" s="1001">
        <v>51.171745870076037</v>
      </c>
      <c r="BJ40" s="1001">
        <v>58.648987172288692</v>
      </c>
      <c r="BK40"/>
      <c r="BL40"/>
      <c r="BM40" s="57"/>
      <c r="BN40" s="1057"/>
      <c r="BO40" s="1057"/>
    </row>
    <row r="41" spans="1:67" ht="15">
      <c r="A41" s="2277"/>
      <c r="B41" s="1070" t="s">
        <v>697</v>
      </c>
      <c r="C41" s="1070"/>
      <c r="D41" s="1070"/>
      <c r="E41" s="1070"/>
      <c r="F41" s="1067"/>
      <c r="I41" s="944"/>
      <c r="J41" s="944"/>
      <c r="K41" s="944"/>
      <c r="L41" s="944"/>
      <c r="M41" s="941"/>
      <c r="N41" s="941"/>
      <c r="O41" s="941"/>
      <c r="P41" s="941"/>
      <c r="Q41" s="941"/>
      <c r="R41" s="941"/>
      <c r="S41" s="941"/>
      <c r="T41" s="941"/>
      <c r="U41" s="941"/>
      <c r="V41" s="941"/>
      <c r="W41" s="941"/>
      <c r="X41" s="941"/>
      <c r="Y41"/>
      <c r="Z41"/>
      <c r="AA41"/>
      <c r="AB41"/>
      <c r="AC41"/>
      <c r="AD41"/>
      <c r="AE41"/>
      <c r="AF41"/>
      <c r="AG41"/>
      <c r="AH41" s="941"/>
      <c r="AI41" s="811" t="s">
        <v>12</v>
      </c>
      <c r="AJ41" s="959" t="s">
        <v>10</v>
      </c>
      <c r="AK41" s="959" t="s">
        <v>10</v>
      </c>
      <c r="AL41" s="959" t="s">
        <v>10</v>
      </c>
      <c r="AM41" s="959" t="s">
        <v>10</v>
      </c>
      <c r="AN41" s="504"/>
      <c r="AO41" s="504"/>
      <c r="AP41" s="811" t="s">
        <v>15</v>
      </c>
      <c r="AQ41" s="959">
        <v>93.196695209114708</v>
      </c>
      <c r="AR41" s="959">
        <v>93.459592360319263</v>
      </c>
      <c r="AS41" s="1062">
        <v>96.721970570103736</v>
      </c>
      <c r="AT41" s="1062">
        <v>97.496652701593746</v>
      </c>
      <c r="AU41"/>
      <c r="AV41"/>
      <c r="AW41" s="955"/>
      <c r="AX41" s="811" t="s">
        <v>76</v>
      </c>
      <c r="AY41" s="1001">
        <v>54.812736874590392</v>
      </c>
      <c r="AZ41" s="1001">
        <v>57.655566719972825</v>
      </c>
      <c r="BA41" s="1001">
        <v>56.011643892161189</v>
      </c>
      <c r="BB41" s="1001">
        <v>59.470117524739607</v>
      </c>
      <c r="BC41"/>
      <c r="BD41"/>
      <c r="BE41" s="955"/>
      <c r="BF41" s="811" t="s">
        <v>80</v>
      </c>
      <c r="BG41" s="1001">
        <v>39.630411461397372</v>
      </c>
      <c r="BH41" s="1001">
        <v>44.444053916313727</v>
      </c>
      <c r="BI41" s="1001">
        <v>54.511120436424676</v>
      </c>
      <c r="BJ41" s="1064">
        <v>58</v>
      </c>
      <c r="BK41"/>
      <c r="BL41"/>
      <c r="BM41" s="57"/>
      <c r="BN41" s="1056"/>
      <c r="BO41" s="1057"/>
    </row>
    <row r="42" spans="1:67" ht="15">
      <c r="A42" s="735" t="s">
        <v>30</v>
      </c>
      <c r="B42" s="735" t="s">
        <v>167</v>
      </c>
      <c r="C42" s="735"/>
      <c r="D42" s="735"/>
      <c r="E42" s="735"/>
      <c r="F42" s="735"/>
      <c r="G42" s="65"/>
      <c r="H42" s="65"/>
      <c r="I42" s="944"/>
      <c r="J42" s="944"/>
      <c r="K42" s="944"/>
      <c r="L42" s="944"/>
      <c r="M42" s="941"/>
      <c r="N42" s="941"/>
      <c r="O42" s="941"/>
      <c r="P42" s="941"/>
      <c r="Q42" s="941"/>
      <c r="R42" s="941"/>
      <c r="S42" s="941"/>
      <c r="T42" s="941"/>
      <c r="U42" s="941"/>
      <c r="V42" s="941"/>
      <c r="W42" s="941"/>
      <c r="X42" s="941"/>
      <c r="Y42"/>
      <c r="Z42"/>
      <c r="AA42"/>
      <c r="AB42"/>
      <c r="AC42"/>
      <c r="AD42"/>
      <c r="AE42"/>
      <c r="AF42"/>
      <c r="AG42"/>
      <c r="AH42" s="941"/>
      <c r="AI42" s="811" t="s">
        <v>13</v>
      </c>
      <c r="AJ42" s="959" t="s">
        <v>10</v>
      </c>
      <c r="AK42" s="959" t="s">
        <v>10</v>
      </c>
      <c r="AL42" s="1062">
        <v>54.108188044251584</v>
      </c>
      <c r="AM42" s="1062">
        <v>53.59198547783398</v>
      </c>
      <c r="AN42" s="504"/>
      <c r="AO42" s="504"/>
      <c r="AP42" s="811" t="s">
        <v>32</v>
      </c>
      <c r="AQ42" s="959">
        <v>73.58486467228731</v>
      </c>
      <c r="AR42" s="959">
        <v>83.452560240963862</v>
      </c>
      <c r="AS42" s="1062">
        <v>85.395844170320274</v>
      </c>
      <c r="AT42" s="1062">
        <v>90.221548726623439</v>
      </c>
      <c r="AU42"/>
      <c r="AV42"/>
      <c r="AW42" s="955"/>
      <c r="AX42" s="811" t="s">
        <v>32</v>
      </c>
      <c r="AY42" s="1001">
        <v>46.855387583174569</v>
      </c>
      <c r="AZ42" s="1001">
        <v>54.113328313253021</v>
      </c>
      <c r="BA42" s="1001">
        <v>52.050280523147805</v>
      </c>
      <c r="BB42" s="1001">
        <v>54.743210224602954</v>
      </c>
      <c r="BC42"/>
      <c r="BD42"/>
      <c r="BE42" s="955"/>
      <c r="BF42" s="811" t="s">
        <v>32</v>
      </c>
      <c r="BG42" s="1387">
        <v>27</v>
      </c>
      <c r="BH42" s="1387">
        <v>29</v>
      </c>
      <c r="BI42" s="1387">
        <v>33</v>
      </c>
      <c r="BJ42" s="1387">
        <v>35</v>
      </c>
      <c r="BK42"/>
      <c r="BL42"/>
      <c r="BM42" s="57"/>
      <c r="BN42" s="1057"/>
      <c r="BO42" s="1057"/>
    </row>
    <row r="43" spans="1:67" ht="15">
      <c r="A43" s="735" t="s">
        <v>31</v>
      </c>
      <c r="B43" s="1070" t="s">
        <v>934</v>
      </c>
      <c r="C43" s="1070"/>
      <c r="D43" s="1070"/>
      <c r="E43" s="1070"/>
      <c r="F43" s="1072"/>
      <c r="I43" s="944"/>
      <c r="J43" s="944"/>
      <c r="K43" s="944"/>
      <c r="L43" s="944"/>
      <c r="M43" s="941"/>
      <c r="N43" s="941"/>
      <c r="O43" s="941"/>
      <c r="P43" s="941"/>
      <c r="Q43" s="941"/>
      <c r="R43" s="941"/>
      <c r="S43" s="941"/>
      <c r="T43" s="941"/>
      <c r="U43" s="941"/>
      <c r="V43" s="941"/>
      <c r="W43" s="941"/>
      <c r="X43" s="941"/>
      <c r="Y43"/>
      <c r="Z43"/>
      <c r="AA43"/>
      <c r="AB43"/>
      <c r="AC43"/>
      <c r="AD43"/>
      <c r="AE43"/>
      <c r="AF43"/>
      <c r="AG43"/>
      <c r="AH43" s="941"/>
      <c r="AI43" s="811" t="s">
        <v>76</v>
      </c>
      <c r="AJ43" s="959">
        <v>86.582105544209071</v>
      </c>
      <c r="AK43" s="959">
        <v>89.898954161418615</v>
      </c>
      <c r="AL43" s="1062">
        <v>86.781813417755131</v>
      </c>
      <c r="AM43" s="1062">
        <v>88.527134661443341</v>
      </c>
      <c r="AN43" s="504"/>
      <c r="AO43" s="504"/>
      <c r="AP43" s="811" t="s">
        <v>76</v>
      </c>
      <c r="AQ43" s="959">
        <v>86.582105544209071</v>
      </c>
      <c r="AR43" s="959">
        <v>89.898954161418615</v>
      </c>
      <c r="AS43" s="1062">
        <v>86.781813417755131</v>
      </c>
      <c r="AT43" s="1062">
        <v>88.527134661443341</v>
      </c>
      <c r="AU43"/>
      <c r="AV43"/>
      <c r="AW43" s="955"/>
      <c r="AX43" s="811" t="s">
        <v>13</v>
      </c>
      <c r="AY43" s="1001"/>
      <c r="AZ43" s="1001"/>
      <c r="BA43" s="1001">
        <v>51.887694663090592</v>
      </c>
      <c r="BB43" s="1001">
        <v>51.080614587258076</v>
      </c>
      <c r="BC43"/>
      <c r="BD43"/>
      <c r="BE43" s="955"/>
      <c r="BF43" s="811" t="s">
        <v>17</v>
      </c>
      <c r="BG43" s="1071">
        <v>33.729923284306075</v>
      </c>
      <c r="BH43" s="1071">
        <v>34.025414035257988</v>
      </c>
      <c r="BI43" s="1071">
        <v>33.484801634782144</v>
      </c>
      <c r="BJ43" s="1071">
        <v>34</v>
      </c>
      <c r="BK43"/>
      <c r="BL43"/>
      <c r="BM43" s="57"/>
      <c r="BN43" s="1056"/>
      <c r="BO43" s="1057"/>
    </row>
    <row r="44" spans="1:67" ht="15">
      <c r="A44" s="2278" t="s">
        <v>32</v>
      </c>
      <c r="B44" s="1070" t="s">
        <v>151</v>
      </c>
      <c r="C44" s="1070"/>
      <c r="D44" s="1070"/>
      <c r="E44" s="1070"/>
      <c r="F44" s="1067"/>
      <c r="G44" s="941"/>
      <c r="H44" s="941"/>
      <c r="I44" s="944"/>
      <c r="J44" s="944"/>
      <c r="K44" s="944"/>
      <c r="L44" s="944"/>
      <c r="O44" s="941"/>
      <c r="P44" s="941"/>
      <c r="Q44" s="941"/>
      <c r="R44" s="941"/>
      <c r="S44" s="941"/>
      <c r="T44" s="941"/>
      <c r="U44" s="941"/>
      <c r="V44" s="941"/>
      <c r="W44" s="941"/>
      <c r="X44" s="941"/>
      <c r="Y44"/>
      <c r="Z44"/>
      <c r="AA44"/>
      <c r="AB44"/>
      <c r="AC44"/>
      <c r="AD44"/>
      <c r="AE44"/>
      <c r="AF44"/>
      <c r="AG44"/>
      <c r="AH44" s="941"/>
      <c r="AI44" s="811" t="s">
        <v>30</v>
      </c>
      <c r="AJ44" s="959">
        <v>55.450200692010363</v>
      </c>
      <c r="AK44" s="959">
        <v>61.616525800763142</v>
      </c>
      <c r="AL44" s="1062">
        <v>54.470199423506131</v>
      </c>
      <c r="AM44" s="1062">
        <v>52.995471323339274</v>
      </c>
      <c r="AN44" s="504"/>
      <c r="AO44" s="504"/>
      <c r="AP44" s="811" t="s">
        <v>79</v>
      </c>
      <c r="AQ44" s="959">
        <v>45.950935704894256</v>
      </c>
      <c r="AR44" s="959">
        <v>47.473316298467559</v>
      </c>
      <c r="AS44" s="1062">
        <v>67.125454479879039</v>
      </c>
      <c r="AT44" s="1062">
        <v>76</v>
      </c>
      <c r="AU44"/>
      <c r="AV44"/>
      <c r="AW44" s="955"/>
      <c r="AX44" s="811" t="s">
        <v>17</v>
      </c>
      <c r="AY44" s="1071">
        <v>30.329936469273822</v>
      </c>
      <c r="AZ44" s="1071">
        <v>32.107229759239104</v>
      </c>
      <c r="BA44" s="1071">
        <v>31.753223182716482</v>
      </c>
      <c r="BB44" s="1071">
        <v>41.714633588548494</v>
      </c>
      <c r="BC44"/>
      <c r="BD44"/>
      <c r="BE44" s="955"/>
      <c r="BF44" s="811" t="s">
        <v>76</v>
      </c>
      <c r="BG44" s="1150">
        <v>31.769368669618675</v>
      </c>
      <c r="BH44" s="1150">
        <v>32.243387441445776</v>
      </c>
      <c r="BI44" s="1150">
        <v>30.77016952559395</v>
      </c>
      <c r="BJ44" s="1151">
        <v>29.144376899696052</v>
      </c>
      <c r="BK44"/>
      <c r="BL44"/>
      <c r="BM44" s="57"/>
      <c r="BN44" s="1057"/>
      <c r="BO44" s="1057"/>
    </row>
    <row r="45" spans="1:67" ht="15">
      <c r="A45" s="2278"/>
      <c r="B45" s="1070" t="s">
        <v>698</v>
      </c>
      <c r="C45" s="1070"/>
      <c r="D45" s="1070"/>
      <c r="E45" s="1070"/>
      <c r="F45" s="1067"/>
      <c r="G45" s="941"/>
      <c r="H45" s="941"/>
      <c r="O45" s="941"/>
      <c r="P45" s="941"/>
      <c r="Q45" s="941"/>
      <c r="R45" s="941"/>
      <c r="S45" s="941"/>
      <c r="T45" s="941"/>
      <c r="U45" s="941"/>
      <c r="V45" s="941"/>
      <c r="W45" s="941"/>
      <c r="X45" s="941"/>
      <c r="Y45"/>
      <c r="Z45"/>
      <c r="AA45"/>
      <c r="AB45"/>
      <c r="AC45"/>
      <c r="AD45"/>
      <c r="AE45"/>
      <c r="AF45"/>
      <c r="AG45"/>
      <c r="AH45" s="941"/>
      <c r="AI45" s="811" t="s">
        <v>14</v>
      </c>
      <c r="AJ45" s="959">
        <v>0</v>
      </c>
      <c r="AK45" s="959">
        <v>49.268944360604635</v>
      </c>
      <c r="AL45" s="1062">
        <v>44.949594290924757</v>
      </c>
      <c r="AM45" s="1062">
        <v>48.017668522286442</v>
      </c>
      <c r="AN45" s="504"/>
      <c r="AO45" s="504"/>
      <c r="AP45" s="811" t="s">
        <v>17</v>
      </c>
      <c r="AQ45" s="959">
        <v>58.024890164709177</v>
      </c>
      <c r="AR45" s="959">
        <v>60.378090966440446</v>
      </c>
      <c r="AS45" s="1086">
        <v>58.318769073578636</v>
      </c>
      <c r="AT45" s="982">
        <v>63.628457403118631</v>
      </c>
      <c r="AU45"/>
      <c r="AV45"/>
      <c r="AW45" s="955"/>
      <c r="AX45" s="811" t="s">
        <v>78</v>
      </c>
      <c r="AY45" s="1001">
        <v>39.324970887394258</v>
      </c>
      <c r="AZ45" s="1001">
        <v>43.025989261001747</v>
      </c>
      <c r="BA45" s="1001">
        <v>41.46990060143974</v>
      </c>
      <c r="BB45" s="1001">
        <v>42.238075253525878</v>
      </c>
      <c r="BC45"/>
      <c r="BD45"/>
      <c r="BE45" s="955"/>
      <c r="BF45" s="811" t="s">
        <v>31</v>
      </c>
      <c r="BG45" s="1001">
        <v>20.242293338035207</v>
      </c>
      <c r="BH45" s="1001">
        <v>21.697423449243995</v>
      </c>
      <c r="BI45" s="1001">
        <v>21.046373365041617</v>
      </c>
      <c r="BJ45" s="987">
        <v>20.663060620313754</v>
      </c>
      <c r="BK45"/>
      <c r="BL45"/>
      <c r="BM45" s="57"/>
      <c r="BN45" s="1056"/>
      <c r="BO45" s="1057"/>
    </row>
    <row r="46" spans="1:67" ht="15">
      <c r="A46" s="735" t="s">
        <v>19</v>
      </c>
      <c r="B46" s="147" t="s">
        <v>183</v>
      </c>
      <c r="C46" s="753"/>
      <c r="D46" s="753"/>
      <c r="E46" s="753"/>
      <c r="F46" s="753"/>
      <c r="G46" s="1068"/>
      <c r="H46" s="1068"/>
      <c r="O46" s="941"/>
      <c r="P46" s="941"/>
      <c r="Q46" s="941"/>
      <c r="R46" s="941"/>
      <c r="S46" s="941"/>
      <c r="T46" s="941"/>
      <c r="U46" s="941"/>
      <c r="V46" s="941"/>
      <c r="W46" s="941"/>
      <c r="X46" s="941"/>
      <c r="Y46"/>
      <c r="Z46"/>
      <c r="AA46"/>
      <c r="AB46"/>
      <c r="AC46"/>
      <c r="AD46"/>
      <c r="AE46"/>
      <c r="AF46"/>
      <c r="AG46"/>
      <c r="AH46" s="941"/>
      <c r="AI46" s="811" t="s">
        <v>15</v>
      </c>
      <c r="AJ46" s="959">
        <v>93.196695209114708</v>
      </c>
      <c r="AK46" s="959">
        <v>93.459592360319263</v>
      </c>
      <c r="AL46" s="1062">
        <v>96.721970570103736</v>
      </c>
      <c r="AM46" s="1062">
        <v>97.496652701593746</v>
      </c>
      <c r="AN46" s="504"/>
      <c r="AO46" s="504"/>
      <c r="AP46" s="811" t="s">
        <v>78</v>
      </c>
      <c r="AQ46" s="959">
        <v>50.121960355744065</v>
      </c>
      <c r="AR46" s="959">
        <v>54.616848003221286</v>
      </c>
      <c r="AS46" s="1062">
        <v>53.749670574548794</v>
      </c>
      <c r="AT46" s="1062">
        <v>55</v>
      </c>
      <c r="AU46"/>
      <c r="AV46"/>
      <c r="AW46" s="955"/>
      <c r="AX46" s="811" t="s">
        <v>80</v>
      </c>
      <c r="AY46" s="1001">
        <v>79.633698999896183</v>
      </c>
      <c r="AZ46" s="1001">
        <v>88.731701316275064</v>
      </c>
      <c r="BA46" s="1001">
        <v>50.60938896896495</v>
      </c>
      <c r="BB46" s="1001">
        <v>41.277605402445701</v>
      </c>
      <c r="BC46"/>
      <c r="BD46"/>
      <c r="BE46" s="955"/>
      <c r="BF46" s="811" t="s">
        <v>18</v>
      </c>
      <c r="BG46" s="1001">
        <v>14.319311226962975</v>
      </c>
      <c r="BH46" s="1001">
        <v>18.744804914784979</v>
      </c>
      <c r="BI46" s="1001">
        <v>17.485928039158818</v>
      </c>
      <c r="BJ46" s="1001">
        <v>19.183022620579287</v>
      </c>
      <c r="BK46"/>
      <c r="BL46"/>
      <c r="BM46" s="57"/>
      <c r="BN46" s="1057"/>
      <c r="BO46" s="1057"/>
    </row>
    <row r="47" spans="1:67" ht="15">
      <c r="A47" s="2278" t="s">
        <v>33</v>
      </c>
      <c r="B47" s="1070" t="s">
        <v>146</v>
      </c>
      <c r="C47" s="1070"/>
      <c r="D47" s="1070"/>
      <c r="E47" s="1070"/>
      <c r="F47" s="1067"/>
      <c r="G47" s="937"/>
      <c r="H47" s="937"/>
      <c r="M47" s="941"/>
      <c r="N47" s="941"/>
      <c r="O47" s="941"/>
      <c r="P47" s="941"/>
      <c r="Q47" s="941"/>
      <c r="R47" s="941"/>
      <c r="S47" s="941"/>
      <c r="T47" s="941"/>
      <c r="U47" s="941"/>
      <c r="V47" s="941"/>
      <c r="W47" s="941"/>
      <c r="X47" s="941"/>
      <c r="Y47"/>
      <c r="Z47"/>
      <c r="AA47"/>
      <c r="AB47"/>
      <c r="AC47"/>
      <c r="AD47"/>
      <c r="AE47"/>
      <c r="AF47"/>
      <c r="AG47"/>
      <c r="AH47" s="941"/>
      <c r="AI47" s="811" t="s">
        <v>17</v>
      </c>
      <c r="AJ47" s="987">
        <v>57.511094456415002</v>
      </c>
      <c r="AK47" s="959">
        <v>60.378090966440446</v>
      </c>
      <c r="AL47" s="1086">
        <v>58.318769073578636</v>
      </c>
      <c r="AM47" s="982">
        <v>63.628457403118631</v>
      </c>
      <c r="AN47" s="120"/>
      <c r="AO47" s="120"/>
      <c r="AP47" s="811" t="s">
        <v>13</v>
      </c>
      <c r="AQ47" s="959"/>
      <c r="AR47" s="959"/>
      <c r="AS47" s="1062">
        <v>54.108188044251584</v>
      </c>
      <c r="AT47" s="1062">
        <v>53.59198547783398</v>
      </c>
      <c r="AU47"/>
      <c r="AV47"/>
      <c r="AW47" s="955"/>
      <c r="AX47" s="811" t="s">
        <v>284</v>
      </c>
      <c r="AY47" s="1001">
        <v>36.612238392788242</v>
      </c>
      <c r="AZ47" s="1001">
        <v>42.503355870853035</v>
      </c>
      <c r="BA47" s="1001">
        <v>39.558759553542231</v>
      </c>
      <c r="BB47" s="857">
        <v>39.352799626477001</v>
      </c>
      <c r="BC47"/>
      <c r="BD47"/>
      <c r="BE47" s="955"/>
      <c r="BF47" s="811" t="s">
        <v>19</v>
      </c>
      <c r="BG47" s="1001">
        <v>28.245885010834986</v>
      </c>
      <c r="BH47" s="1001">
        <v>37.184679472344371</v>
      </c>
      <c r="BI47" s="1001">
        <v>27.562154807552691</v>
      </c>
      <c r="BJ47" s="1064">
        <v>15.47130311542802</v>
      </c>
      <c r="BK47"/>
      <c r="BL47"/>
      <c r="BM47" s="57"/>
      <c r="BN47" s="1056"/>
      <c r="BO47" s="1057"/>
    </row>
    <row r="48" spans="1:67" ht="15">
      <c r="A48" s="2278"/>
      <c r="B48" s="1070" t="s">
        <v>144</v>
      </c>
      <c r="C48" s="1070"/>
      <c r="D48" s="1070"/>
      <c r="E48" s="1070"/>
      <c r="F48" s="1067"/>
      <c r="G48" s="937"/>
      <c r="H48" s="937"/>
      <c r="I48" s="941"/>
      <c r="J48" s="941"/>
      <c r="K48" s="941"/>
      <c r="L48" s="941"/>
      <c r="M48" s="941"/>
      <c r="N48" s="941"/>
      <c r="O48" s="941"/>
      <c r="P48" s="941"/>
      <c r="Q48" s="941"/>
      <c r="R48" s="941"/>
      <c r="S48" s="941"/>
      <c r="T48" s="941"/>
      <c r="U48" s="941"/>
      <c r="V48" s="941"/>
      <c r="W48" s="941"/>
      <c r="X48" s="941"/>
      <c r="Y48"/>
      <c r="Z48"/>
      <c r="AA48"/>
      <c r="AB48"/>
      <c r="AC48"/>
      <c r="AD48"/>
      <c r="AE48"/>
      <c r="AF48"/>
      <c r="AG48"/>
      <c r="AI48" s="811" t="s">
        <v>31</v>
      </c>
      <c r="AJ48" s="959">
        <v>45.4986922918687</v>
      </c>
      <c r="AK48" s="959">
        <v>47.517035650571756</v>
      </c>
      <c r="AL48" s="1062">
        <v>49.395145499725871</v>
      </c>
      <c r="AM48" s="1389">
        <v>50.363140857150768</v>
      </c>
      <c r="AN48" s="120"/>
      <c r="AO48" s="120"/>
      <c r="AP48" s="811" t="s">
        <v>30</v>
      </c>
      <c r="AQ48" s="959">
        <v>55.450200692010363</v>
      </c>
      <c r="AR48" s="959">
        <v>61.616525800763142</v>
      </c>
      <c r="AS48" s="1062">
        <v>54.470199423506131</v>
      </c>
      <c r="AT48" s="1062">
        <v>52.995471323339274</v>
      </c>
      <c r="AU48"/>
      <c r="AV48"/>
      <c r="AW48" s="955"/>
      <c r="AX48" s="811" t="s">
        <v>15</v>
      </c>
      <c r="AY48" s="1001">
        <v>42.586335008138136</v>
      </c>
      <c r="AZ48" s="1001">
        <v>49.420966362599771</v>
      </c>
      <c r="BA48" s="1001">
        <v>45.371536805239124</v>
      </c>
      <c r="BB48" s="1001">
        <v>39</v>
      </c>
      <c r="BC48"/>
      <c r="BD48"/>
      <c r="BE48" s="955"/>
      <c r="BF48" s="811" t="s">
        <v>78</v>
      </c>
      <c r="BG48" s="1001">
        <v>10.796989468349812</v>
      </c>
      <c r="BH48" s="1001">
        <v>11.590858742219536</v>
      </c>
      <c r="BI48" s="1001">
        <v>12.279769973109046</v>
      </c>
      <c r="BJ48" s="1001">
        <v>12.630865778012343</v>
      </c>
      <c r="BK48"/>
      <c r="BL48"/>
      <c r="BM48" s="57"/>
      <c r="BN48" s="1057"/>
      <c r="BO48" s="1057"/>
    </row>
    <row r="49" spans="1:67" ht="15">
      <c r="A49" s="735" t="s">
        <v>79</v>
      </c>
      <c r="B49" s="1070" t="s">
        <v>935</v>
      </c>
      <c r="C49" s="1070"/>
      <c r="D49" s="1070"/>
      <c r="E49" s="1070"/>
      <c r="F49" s="1067"/>
      <c r="G49" s="59"/>
      <c r="H49" s="59"/>
      <c r="I49" s="941"/>
      <c r="J49" s="941"/>
      <c r="K49" s="941"/>
      <c r="L49" s="941"/>
      <c r="M49" s="1068"/>
      <c r="N49" s="1068"/>
      <c r="O49" s="1068"/>
      <c r="P49" s="1068"/>
      <c r="Q49" s="1068"/>
      <c r="R49" s="1068"/>
      <c r="S49" s="1068"/>
      <c r="T49" s="941"/>
      <c r="U49" s="941"/>
      <c r="V49" s="941"/>
      <c r="W49" s="941"/>
      <c r="X49" s="941"/>
      <c r="Y49"/>
      <c r="Z49"/>
      <c r="AA49"/>
      <c r="AB49"/>
      <c r="AC49"/>
      <c r="AD49"/>
      <c r="AE49"/>
      <c r="AF49"/>
      <c r="AG49"/>
      <c r="AI49" s="811" t="s">
        <v>32</v>
      </c>
      <c r="AJ49" s="959">
        <v>73.58486467228731</v>
      </c>
      <c r="AK49" s="959">
        <v>83.452560240963862</v>
      </c>
      <c r="AL49" s="1062">
        <v>85.395844170320274</v>
      </c>
      <c r="AM49" s="1062">
        <v>90.221548726623439</v>
      </c>
      <c r="AN49" s="120"/>
      <c r="AO49" s="120"/>
      <c r="AP49" s="811" t="s">
        <v>31</v>
      </c>
      <c r="AQ49" s="959">
        <v>45.4986922918687</v>
      </c>
      <c r="AR49" s="959">
        <v>47.517035650571756</v>
      </c>
      <c r="AS49" s="1062">
        <v>49.395145499725871</v>
      </c>
      <c r="AT49" s="1001">
        <v>50</v>
      </c>
      <c r="AU49"/>
      <c r="AV49"/>
      <c r="AW49" s="955"/>
      <c r="AX49" s="811" t="s">
        <v>96</v>
      </c>
      <c r="AY49" s="1001">
        <v>42.622758996951511</v>
      </c>
      <c r="AZ49" s="1001">
        <v>46.403202374846344</v>
      </c>
      <c r="BA49" s="1001">
        <v>43.188786448196367</v>
      </c>
      <c r="BB49" s="1001">
        <v>32</v>
      </c>
      <c r="BC49"/>
      <c r="BD49"/>
      <c r="BE49" s="955"/>
      <c r="BF49" s="811" t="s">
        <v>284</v>
      </c>
      <c r="BG49" s="1001">
        <v>6.6989565044120143</v>
      </c>
      <c r="BH49" s="1001">
        <v>8.5980313914813244</v>
      </c>
      <c r="BI49" s="1001">
        <v>8.9557719406844356</v>
      </c>
      <c r="BJ49" s="1066">
        <v>9.9932786388987225</v>
      </c>
      <c r="BK49"/>
      <c r="BL49"/>
      <c r="BM49" s="57"/>
      <c r="BN49" s="1056"/>
      <c r="BO49" s="1057"/>
    </row>
    <row r="50" spans="1:67" ht="15">
      <c r="A50" s="735" t="s">
        <v>34</v>
      </c>
      <c r="B50" s="1069" t="s">
        <v>676</v>
      </c>
      <c r="C50" s="1069"/>
      <c r="D50" s="1069"/>
      <c r="E50" s="1069"/>
      <c r="F50" s="754"/>
      <c r="G50" s="62"/>
      <c r="H50" s="62"/>
      <c r="I50" s="1068"/>
      <c r="J50" s="1068"/>
      <c r="K50" s="1068"/>
      <c r="L50" s="1068"/>
      <c r="M50" s="937"/>
      <c r="N50" s="937"/>
      <c r="O50" s="937"/>
      <c r="P50" s="937"/>
      <c r="Q50" s="937"/>
      <c r="R50" s="94"/>
      <c r="S50" s="60"/>
      <c r="T50" s="61"/>
      <c r="U50" s="941"/>
      <c r="V50" s="941"/>
      <c r="W50" s="941"/>
      <c r="X50" s="941"/>
      <c r="Y50"/>
      <c r="Z50"/>
      <c r="AA50"/>
      <c r="AB50"/>
      <c r="AC50"/>
      <c r="AD50"/>
      <c r="AE50"/>
      <c r="AF50"/>
      <c r="AG50"/>
      <c r="AI50" s="811" t="s">
        <v>18</v>
      </c>
      <c r="AJ50" s="959">
        <v>28.792802034044602</v>
      </c>
      <c r="AK50" s="959">
        <v>29.599330029311215</v>
      </c>
      <c r="AL50" s="1062">
        <v>35.274011115517332</v>
      </c>
      <c r="AM50" s="1062">
        <v>37.891125329925423</v>
      </c>
      <c r="AN50" s="120"/>
      <c r="AO50" s="120"/>
      <c r="AP50" s="811" t="s">
        <v>96</v>
      </c>
      <c r="AQ50" s="959">
        <v>46.514782736089266</v>
      </c>
      <c r="AR50" s="959">
        <v>50.324888989496387</v>
      </c>
      <c r="AS50" s="1062">
        <v>46.772310033875023</v>
      </c>
      <c r="AT50" s="1062">
        <v>49</v>
      </c>
      <c r="AU50"/>
      <c r="AV50"/>
      <c r="AW50" s="955"/>
      <c r="AX50" s="811" t="s">
        <v>31</v>
      </c>
      <c r="AY50" s="1001">
        <v>25.256398953833497</v>
      </c>
      <c r="AZ50" s="1001">
        <v>25.819612201327757</v>
      </c>
      <c r="BA50" s="1001">
        <v>28.348772134684257</v>
      </c>
      <c r="BB50" s="987">
        <v>29.700080236837007</v>
      </c>
      <c r="BC50"/>
      <c r="BD50"/>
      <c r="BE50" s="955"/>
      <c r="BF50" s="811" t="s">
        <v>13</v>
      </c>
      <c r="BG50" s="1001"/>
      <c r="BH50" s="1001"/>
      <c r="BI50" s="1001">
        <v>2.2204933811609919</v>
      </c>
      <c r="BJ50" s="1064">
        <v>3.0340299006172478</v>
      </c>
      <c r="BK50"/>
      <c r="BL50"/>
      <c r="BM50" s="57"/>
      <c r="BN50" s="1056"/>
      <c r="BO50" s="1057"/>
    </row>
    <row r="51" spans="1:67" ht="15">
      <c r="A51" s="735" t="s">
        <v>284</v>
      </c>
      <c r="B51" s="1069" t="s">
        <v>677</v>
      </c>
      <c r="C51" s="1069" t="s">
        <v>678</v>
      </c>
      <c r="D51" s="1069"/>
      <c r="E51" s="1069"/>
      <c r="F51" s="1069"/>
      <c r="G51" s="1069"/>
      <c r="H51" s="63"/>
      <c r="I51" s="937"/>
      <c r="J51" s="937"/>
      <c r="K51" s="937"/>
      <c r="L51" s="937"/>
      <c r="M51" s="937"/>
      <c r="N51" s="937"/>
      <c r="O51" s="937"/>
      <c r="P51" s="937"/>
      <c r="Q51" s="937"/>
      <c r="R51" s="94"/>
      <c r="S51" s="60"/>
      <c r="T51" s="61"/>
      <c r="U51" s="941"/>
      <c r="V51" s="941"/>
      <c r="W51" s="941"/>
      <c r="X51" s="941"/>
      <c r="Y51"/>
      <c r="Z51"/>
      <c r="AA51"/>
      <c r="AB51"/>
      <c r="AC51"/>
      <c r="AD51"/>
      <c r="AE51"/>
      <c r="AF51"/>
      <c r="AG51"/>
      <c r="AI51" s="811" t="s">
        <v>19</v>
      </c>
      <c r="AJ51" s="959">
        <v>38.531052607312461</v>
      </c>
      <c r="AK51" s="959">
        <v>45.660726683638046</v>
      </c>
      <c r="AL51" s="1062">
        <v>38.141513442002292</v>
      </c>
      <c r="AM51" s="1062">
        <v>18.788642478836781</v>
      </c>
      <c r="AN51" s="120"/>
      <c r="AO51" s="120"/>
      <c r="AP51" s="811" t="s">
        <v>14</v>
      </c>
      <c r="AQ51" s="959">
        <v>0</v>
      </c>
      <c r="AR51" s="959">
        <v>49.268944360604635</v>
      </c>
      <c r="AS51" s="1062">
        <v>44.949594290924757</v>
      </c>
      <c r="AT51" s="1062">
        <v>48.017668522286442</v>
      </c>
      <c r="AU51"/>
      <c r="AV51"/>
      <c r="AW51" s="955"/>
      <c r="AX51" s="811" t="s">
        <v>18</v>
      </c>
      <c r="AY51" s="1001">
        <v>14.473490807081626</v>
      </c>
      <c r="AZ51" s="1001">
        <v>10.85452511452624</v>
      </c>
      <c r="BA51" s="1001">
        <v>17.788083076358514</v>
      </c>
      <c r="BB51" s="1001">
        <v>19</v>
      </c>
      <c r="BC51"/>
      <c r="BD51"/>
      <c r="BE51" s="955"/>
      <c r="BF51" s="986" t="s">
        <v>35</v>
      </c>
      <c r="BG51" s="982">
        <v>11.8</v>
      </c>
      <c r="BH51" s="982"/>
      <c r="BI51" s="982">
        <v>13</v>
      </c>
      <c r="BJ51" s="982"/>
      <c r="BK51"/>
      <c r="BL51"/>
      <c r="BM51" s="1061"/>
      <c r="BN51" s="1061"/>
      <c r="BO51" s="1061"/>
    </row>
    <row r="52" spans="1:67" ht="15">
      <c r="E52" s="1065"/>
      <c r="F52" s="1054"/>
      <c r="G52" s="1054"/>
      <c r="H52" s="1054"/>
      <c r="I52" s="937"/>
      <c r="J52" s="937"/>
      <c r="K52" s="937"/>
      <c r="L52" s="937"/>
      <c r="M52"/>
      <c r="N52"/>
      <c r="O52"/>
      <c r="P52"/>
      <c r="Q52"/>
      <c r="R52"/>
      <c r="S52"/>
      <c r="T52"/>
      <c r="U52" s="941"/>
      <c r="V52" s="941"/>
      <c r="W52" s="941"/>
      <c r="X52" s="941"/>
      <c r="Y52"/>
      <c r="Z52"/>
      <c r="AA52"/>
      <c r="AB52"/>
      <c r="AC52"/>
      <c r="AD52"/>
      <c r="AE52"/>
      <c r="AF52"/>
      <c r="AG52"/>
      <c r="AI52" s="811" t="s">
        <v>96</v>
      </c>
      <c r="AJ52" s="959">
        <v>46.514782736089266</v>
      </c>
      <c r="AK52" s="959">
        <v>50.324888989496387</v>
      </c>
      <c r="AL52" s="1062">
        <v>46.772310033875023</v>
      </c>
      <c r="AM52" s="1062">
        <v>49</v>
      </c>
      <c r="AN52" s="120"/>
      <c r="AO52" s="120"/>
      <c r="AP52" s="811" t="s">
        <v>88</v>
      </c>
      <c r="AQ52" s="959">
        <v>38.913586287786664</v>
      </c>
      <c r="AR52" s="959">
        <v>46.800166172313716</v>
      </c>
      <c r="AS52" s="975">
        <v>43</v>
      </c>
      <c r="AT52" s="975">
        <v>47</v>
      </c>
      <c r="AU52"/>
      <c r="AV52"/>
      <c r="AW52" s="955"/>
      <c r="AX52" s="811" t="s">
        <v>19</v>
      </c>
      <c r="AY52" s="1001">
        <v>10.285167596477478</v>
      </c>
      <c r="AZ52" s="1001">
        <v>8.4760472112936824</v>
      </c>
      <c r="BA52" s="1001">
        <v>10.579358634449601</v>
      </c>
      <c r="BB52" s="1001">
        <v>3.3173393634087613</v>
      </c>
      <c r="BC52"/>
      <c r="BD52"/>
      <c r="BE52" s="955"/>
      <c r="BF52" s="811"/>
      <c r="BG52" s="1001"/>
      <c r="BH52" s="1001"/>
      <c r="BI52" s="1001"/>
      <c r="BJ52" s="1001"/>
      <c r="BK52"/>
      <c r="BL52"/>
      <c r="BM52" s="57"/>
      <c r="BN52" s="1063"/>
      <c r="BO52" s="1063"/>
    </row>
    <row r="53" spans="1:67" ht="15">
      <c r="E53"/>
      <c r="F53"/>
      <c r="G53"/>
      <c r="H53"/>
      <c r="I53"/>
      <c r="J53"/>
      <c r="K53"/>
      <c r="L53"/>
      <c r="M53"/>
      <c r="N53"/>
      <c r="O53"/>
      <c r="P53"/>
      <c r="Q53"/>
      <c r="R53"/>
      <c r="S53"/>
      <c r="T53"/>
      <c r="Y53"/>
      <c r="Z53"/>
      <c r="AA53"/>
      <c r="AB53"/>
      <c r="AC53"/>
      <c r="AD53"/>
      <c r="AE53"/>
      <c r="AF53"/>
      <c r="AG53"/>
      <c r="AI53" s="811" t="s">
        <v>21</v>
      </c>
      <c r="AJ53" s="959">
        <v>42.212089963779498</v>
      </c>
      <c r="AK53" s="959">
        <v>48.557592743487774</v>
      </c>
      <c r="AL53" s="1062">
        <v>46.091018390643889</v>
      </c>
      <c r="AM53" s="987">
        <v>46.625602998738877</v>
      </c>
      <c r="AN53" s="120"/>
      <c r="AO53" s="120"/>
      <c r="AP53" s="811" t="s">
        <v>284</v>
      </c>
      <c r="AQ53" s="959">
        <v>43.311194897200259</v>
      </c>
      <c r="AR53" s="959">
        <v>51.101387262334356</v>
      </c>
      <c r="AS53" s="1062">
        <v>48.514531494226667</v>
      </c>
      <c r="AT53" s="857">
        <v>47.158300880960077</v>
      </c>
      <c r="AU53"/>
      <c r="AV53"/>
      <c r="AW53" s="955"/>
      <c r="AX53" s="811" t="s">
        <v>35</v>
      </c>
      <c r="AY53" s="1001"/>
      <c r="AZ53" s="1001"/>
      <c r="BA53" s="1001">
        <v>15.208704181349219</v>
      </c>
      <c r="BB53" s="1001"/>
      <c r="BC53"/>
      <c r="BD53"/>
      <c r="BE53" s="955"/>
      <c r="BF53" s="811" t="s">
        <v>23</v>
      </c>
      <c r="BG53" s="1001">
        <v>25.004228154231267</v>
      </c>
      <c r="BH53" s="1001">
        <v>28.156727936081115</v>
      </c>
      <c r="BI53" s="1001">
        <v>25.457360747798699</v>
      </c>
      <c r="BJ53" s="1064">
        <v>25.663256146869223</v>
      </c>
      <c r="BK53" s="143"/>
      <c r="BL53"/>
    </row>
    <row r="54" spans="1:67" ht="15">
      <c r="E54"/>
      <c r="F54"/>
      <c r="G54"/>
      <c r="H54"/>
      <c r="I54"/>
      <c r="J54"/>
      <c r="K54"/>
      <c r="L54"/>
      <c r="M54"/>
      <c r="N54"/>
      <c r="O54"/>
      <c r="P54"/>
      <c r="Q54"/>
      <c r="R54"/>
      <c r="S54"/>
      <c r="T54"/>
      <c r="Y54"/>
      <c r="Z54"/>
      <c r="AA54"/>
      <c r="AB54"/>
      <c r="AC54"/>
      <c r="AD54"/>
      <c r="AE54"/>
      <c r="AF54"/>
      <c r="AG54"/>
      <c r="AI54" s="811" t="s">
        <v>77</v>
      </c>
      <c r="AJ54" s="959">
        <v>38.817164062743629</v>
      </c>
      <c r="AK54" s="959">
        <v>43.213797922688435</v>
      </c>
      <c r="AL54" s="1062">
        <v>43.213726176170844</v>
      </c>
      <c r="AM54" s="1062">
        <v>31</v>
      </c>
      <c r="AN54" s="120"/>
      <c r="AO54" s="120"/>
      <c r="AP54" s="811" t="s">
        <v>21</v>
      </c>
      <c r="AQ54" s="959">
        <v>42.212089963779498</v>
      </c>
      <c r="AR54" s="959">
        <v>48.557592743487774</v>
      </c>
      <c r="AS54" s="1062">
        <v>46.091018390643889</v>
      </c>
      <c r="AT54" s="1062">
        <v>47</v>
      </c>
      <c r="AU54"/>
      <c r="AV54"/>
      <c r="AW54" s="955"/>
      <c r="AX54" s="811"/>
      <c r="AY54" s="1001"/>
      <c r="AZ54" s="1001"/>
      <c r="BA54" s="1001"/>
      <c r="BB54" s="1001"/>
      <c r="BC54"/>
      <c r="BD54"/>
      <c r="BE54" s="955"/>
      <c r="BF54" s="10" t="s">
        <v>804</v>
      </c>
      <c r="BK54" s="120"/>
      <c r="BM54"/>
      <c r="BN54"/>
      <c r="BO54"/>
    </row>
    <row r="55" spans="1:67" ht="15">
      <c r="E55"/>
      <c r="F55"/>
      <c r="G55"/>
      <c r="H55"/>
      <c r="I55"/>
      <c r="J55"/>
      <c r="K55"/>
      <c r="L55"/>
      <c r="M55"/>
      <c r="N55"/>
      <c r="O55"/>
      <c r="P55"/>
      <c r="Q55"/>
      <c r="R55"/>
      <c r="S55"/>
      <c r="T55"/>
      <c r="Y55"/>
      <c r="Z55"/>
      <c r="AA55"/>
      <c r="AB55"/>
      <c r="AC55"/>
      <c r="AD55"/>
      <c r="AE55"/>
      <c r="AF55"/>
      <c r="AG55"/>
      <c r="AI55" s="811" t="s">
        <v>78</v>
      </c>
      <c r="AJ55" s="959">
        <v>50.121960355744065</v>
      </c>
      <c r="AK55" s="959">
        <v>54.616848003221286</v>
      </c>
      <c r="AL55" s="1062">
        <v>53.749670574548794</v>
      </c>
      <c r="AM55" s="1062">
        <v>55</v>
      </c>
      <c r="AN55" s="120"/>
      <c r="AO55" s="120"/>
      <c r="AP55" s="811" t="s">
        <v>18</v>
      </c>
      <c r="AQ55" s="959">
        <v>28.792802034044602</v>
      </c>
      <c r="AR55" s="959">
        <v>29.599330029311215</v>
      </c>
      <c r="AS55" s="1062">
        <v>35.274011115517332</v>
      </c>
      <c r="AT55" s="1062">
        <v>37.891125329925423</v>
      </c>
      <c r="AU55"/>
      <c r="AV55"/>
      <c r="AW55" s="955"/>
      <c r="AX55" s="811" t="s">
        <v>23</v>
      </c>
      <c r="AY55" s="959">
        <v>39.062004689541169</v>
      </c>
      <c r="AZ55" s="959">
        <v>42.215403400304687</v>
      </c>
      <c r="BA55" s="959">
        <v>39.353684796087073</v>
      </c>
      <c r="BB55" s="857">
        <v>40.0820500692897</v>
      </c>
      <c r="BC55"/>
      <c r="BD55"/>
      <c r="BE55" s="955"/>
      <c r="BG55" s="1057"/>
      <c r="BH55" s="1057"/>
      <c r="BI55" s="1057"/>
      <c r="BJ55" s="1057"/>
      <c r="BK55" s="120"/>
      <c r="BL55" s="1057"/>
      <c r="BM55"/>
    </row>
    <row r="56" spans="1:67" ht="15.75">
      <c r="E56"/>
      <c r="F56"/>
      <c r="G56"/>
      <c r="H56"/>
      <c r="I56"/>
      <c r="J56"/>
      <c r="K56"/>
      <c r="L56"/>
      <c r="M56"/>
      <c r="N56"/>
      <c r="O56"/>
      <c r="P56"/>
      <c r="Q56"/>
      <c r="R56"/>
      <c r="S56"/>
      <c r="T56"/>
      <c r="Y56"/>
      <c r="Z56"/>
      <c r="AA56"/>
      <c r="AB56"/>
      <c r="AC56"/>
      <c r="AD56"/>
      <c r="AE56"/>
      <c r="AF56"/>
      <c r="AG56"/>
      <c r="AI56" s="811" t="s">
        <v>79</v>
      </c>
      <c r="AJ56" s="959">
        <v>45.950935704894256</v>
      </c>
      <c r="AK56" s="959">
        <v>47.473316298467559</v>
      </c>
      <c r="AL56" s="1062">
        <v>67.125454479879039</v>
      </c>
      <c r="AM56" s="1062">
        <v>76</v>
      </c>
      <c r="AN56" s="120"/>
      <c r="AO56" s="120"/>
      <c r="AP56" s="811" t="s">
        <v>77</v>
      </c>
      <c r="AQ56" s="959">
        <v>38.817164062743629</v>
      </c>
      <c r="AR56" s="959">
        <v>43.213797922688435</v>
      </c>
      <c r="AS56" s="1062">
        <v>43.213726176170844</v>
      </c>
      <c r="AT56" s="1062">
        <v>31</v>
      </c>
      <c r="AU56"/>
      <c r="AV56"/>
      <c r="AW56" s="120"/>
      <c r="AX56" s="57" t="s">
        <v>936</v>
      </c>
      <c r="AY56" s="1057"/>
      <c r="AZ56" s="1057"/>
      <c r="BA56" s="1057"/>
      <c r="BB56" s="1057"/>
      <c r="BC56" s="955"/>
      <c r="BD56" s="955"/>
      <c r="BE56" s="955"/>
      <c r="BF56" s="57"/>
      <c r="BG56" s="1057"/>
      <c r="BH56" s="1401" t="s">
        <v>659</v>
      </c>
      <c r="BJ56" s="120"/>
      <c r="BK56" s="120"/>
      <c r="BL56" s="955"/>
      <c r="BM56" s="955"/>
    </row>
    <row r="57" spans="1:67" ht="15">
      <c r="E57"/>
      <c r="F57"/>
      <c r="G57"/>
      <c r="H57"/>
      <c r="I57"/>
      <c r="J57"/>
      <c r="K57"/>
      <c r="L57"/>
      <c r="M57"/>
      <c r="N57"/>
      <c r="O57"/>
      <c r="P57"/>
      <c r="Q57"/>
      <c r="R57"/>
      <c r="S57"/>
      <c r="T57"/>
      <c r="Y57"/>
      <c r="Z57"/>
      <c r="AA57"/>
      <c r="AB57"/>
      <c r="AC57"/>
      <c r="AD57"/>
      <c r="AE57"/>
      <c r="AF57"/>
      <c r="AG57"/>
      <c r="AI57" s="811" t="s">
        <v>80</v>
      </c>
      <c r="AJ57" s="959">
        <v>119.26411046129357</v>
      </c>
      <c r="AK57" s="959">
        <v>133.17575523258881</v>
      </c>
      <c r="AL57" s="1062">
        <v>105.12050940538961</v>
      </c>
      <c r="AM57" s="1062">
        <v>99.105676218288011</v>
      </c>
      <c r="AN57" s="120"/>
      <c r="AO57" s="120"/>
      <c r="AP57" s="811" t="s">
        <v>19</v>
      </c>
      <c r="AQ57" s="959">
        <v>38.531052607312461</v>
      </c>
      <c r="AR57" s="959">
        <v>45.660726683638046</v>
      </c>
      <c r="AS57" s="1062">
        <v>38.141513442002292</v>
      </c>
      <c r="AT57" s="1062">
        <v>18.788642478836781</v>
      </c>
      <c r="AU57"/>
      <c r="AV57"/>
      <c r="AW57" s="120"/>
      <c r="AX57" s="57"/>
      <c r="AY57" s="1057"/>
      <c r="AZ57" s="1057"/>
      <c r="BA57" s="1057"/>
      <c r="BB57" s="1057"/>
      <c r="BC57" s="955"/>
      <c r="BD57" s="955"/>
      <c r="BE57" s="955"/>
      <c r="BF57" s="57"/>
      <c r="BG57" s="1057"/>
      <c r="BH57" s="1057"/>
      <c r="BI57" s="1057"/>
      <c r="BJ57" s="1056"/>
      <c r="BK57" s="120"/>
      <c r="BL57"/>
      <c r="BM57"/>
    </row>
    <row r="58" spans="1:67" ht="15.75">
      <c r="E58"/>
      <c r="F58"/>
      <c r="G58"/>
      <c r="H58"/>
      <c r="I58"/>
      <c r="J58"/>
      <c r="K58"/>
      <c r="L58"/>
      <c r="M58"/>
      <c r="N58"/>
      <c r="O58"/>
      <c r="P58"/>
      <c r="Q58"/>
      <c r="R58"/>
      <c r="S58"/>
      <c r="T58"/>
      <c r="Y58"/>
      <c r="Z58"/>
      <c r="AA58"/>
      <c r="AB58"/>
      <c r="AC58"/>
      <c r="AD58"/>
      <c r="AE58"/>
      <c r="AF58"/>
      <c r="AG58"/>
      <c r="AI58" s="811" t="s">
        <v>284</v>
      </c>
      <c r="AJ58" s="959">
        <v>43.311194897200259</v>
      </c>
      <c r="AK58" s="959">
        <v>51.101387262334356</v>
      </c>
      <c r="AL58" s="1062">
        <v>48.514531494226667</v>
      </c>
      <c r="AM58" s="857">
        <v>47.158300880960077</v>
      </c>
      <c r="AN58" s="120"/>
      <c r="AO58" s="120"/>
      <c r="AP58" s="811" t="s">
        <v>35</v>
      </c>
      <c r="AQ58" s="862"/>
      <c r="AR58" s="862"/>
      <c r="AS58" s="1062">
        <v>28.241363025393252</v>
      </c>
      <c r="AT58" s="1062"/>
      <c r="AU58"/>
      <c r="AV58" s="1400" t="s">
        <v>658</v>
      </c>
      <c r="AX58" s="232"/>
      <c r="AY58" s="232"/>
      <c r="AZ58" s="1061"/>
      <c r="BA58" s="232"/>
      <c r="BB58" s="232"/>
      <c r="BC58" s="232"/>
      <c r="BD58" s="232"/>
      <c r="BE58" s="232"/>
      <c r="BF58" s="233"/>
      <c r="BG58" s="1057"/>
      <c r="BH58" s="1057"/>
      <c r="BI58" s="1057"/>
      <c r="BJ58" s="1056"/>
      <c r="BK58" s="120"/>
      <c r="BL58"/>
      <c r="BM58"/>
    </row>
    <row r="59" spans="1:67" ht="15">
      <c r="E59"/>
      <c r="F59"/>
      <c r="G59"/>
      <c r="H59"/>
      <c r="I59"/>
      <c r="J59"/>
      <c r="K59"/>
      <c r="L59"/>
      <c r="M59"/>
      <c r="N59"/>
      <c r="O59"/>
      <c r="P59"/>
      <c r="Q59"/>
      <c r="R59"/>
      <c r="S59"/>
      <c r="T59"/>
      <c r="Y59"/>
      <c r="Z59"/>
      <c r="AA59"/>
      <c r="AB59"/>
      <c r="AC59"/>
      <c r="AD59"/>
      <c r="AE59"/>
      <c r="AF59"/>
      <c r="AG59"/>
      <c r="AI59" s="811" t="s">
        <v>35</v>
      </c>
      <c r="AJ59" s="862" t="s">
        <v>11</v>
      </c>
      <c r="AK59" s="862" t="s">
        <v>11</v>
      </c>
      <c r="AL59" s="1062">
        <v>28.241363025393252</v>
      </c>
      <c r="AM59" s="1062" t="s">
        <v>11</v>
      </c>
      <c r="AN59" s="120"/>
      <c r="AO59" s="120"/>
      <c r="AP59" s="985"/>
      <c r="AQ59" s="985"/>
      <c r="AR59" s="985"/>
      <c r="AS59" s="985"/>
      <c r="AT59" s="985"/>
      <c r="AU59"/>
      <c r="AV59"/>
      <c r="AW59" s="120"/>
      <c r="AX59" s="1061"/>
      <c r="AY59" s="1061"/>
      <c r="AZ59" s="1061"/>
      <c r="BA59" s="1061"/>
      <c r="BB59" s="1061"/>
      <c r="BC59" s="955"/>
      <c r="BD59" s="955"/>
      <c r="BE59" s="955"/>
      <c r="BF59" s="57"/>
      <c r="BG59" s="1060"/>
      <c r="BH59" s="1060"/>
      <c r="BI59" s="1060"/>
      <c r="BJ59" s="1056"/>
      <c r="BK59" s="120"/>
      <c r="BL59"/>
      <c r="BM59"/>
    </row>
    <row r="60" spans="1:67" ht="15.75">
      <c r="E60"/>
      <c r="F60"/>
      <c r="G60"/>
      <c r="H60"/>
      <c r="I60"/>
      <c r="J60"/>
      <c r="K60"/>
      <c r="L60"/>
      <c r="M60"/>
      <c r="N60"/>
      <c r="O60"/>
      <c r="P60"/>
      <c r="Q60"/>
      <c r="R60"/>
      <c r="S60"/>
      <c r="T60"/>
      <c r="Y60"/>
      <c r="Z60"/>
      <c r="AA60"/>
      <c r="AB60"/>
      <c r="AC60"/>
      <c r="AD60"/>
      <c r="AE60"/>
      <c r="AF60"/>
      <c r="AG60"/>
      <c r="AI60" s="811"/>
      <c r="AJ60" s="1059"/>
      <c r="AK60" s="1059"/>
      <c r="AL60" s="1059"/>
      <c r="AM60" s="1059"/>
      <c r="AN60" s="120"/>
      <c r="AO60" s="120"/>
      <c r="AP60" s="811" t="s">
        <v>23</v>
      </c>
      <c r="AQ60" s="1066">
        <v>53.19137246922314</v>
      </c>
      <c r="AR60" s="987">
        <v>60.947971345801719</v>
      </c>
      <c r="AS60" s="987">
        <v>57.125559611990134</v>
      </c>
      <c r="AT60" s="959">
        <v>61.138035802759418</v>
      </c>
      <c r="AU60"/>
      <c r="AV60"/>
      <c r="AW60" s="120"/>
      <c r="AX60" s="57"/>
      <c r="AY60" s="1057"/>
      <c r="AZ60" s="1058"/>
      <c r="BA60" s="1058"/>
      <c r="BB60" s="1057"/>
      <c r="BC60" s="955"/>
      <c r="BD60" s="955"/>
      <c r="BE60" s="955"/>
      <c r="BF60" s="57"/>
      <c r="BG60" s="1057"/>
      <c r="BH60" s="1058"/>
      <c r="BI60" s="1058"/>
      <c r="BJ60" s="1056"/>
      <c r="BK60" s="120"/>
      <c r="BL60"/>
      <c r="BM60"/>
    </row>
    <row r="61" spans="1:67" ht="15">
      <c r="C61"/>
      <c r="D61"/>
      <c r="E61"/>
      <c r="F61"/>
      <c r="G61"/>
      <c r="H61"/>
      <c r="I61"/>
      <c r="J61"/>
      <c r="K61"/>
      <c r="L61"/>
      <c r="M61"/>
      <c r="N61"/>
      <c r="O61"/>
      <c r="P61"/>
      <c r="Q61"/>
      <c r="R61"/>
      <c r="S61"/>
      <c r="T61"/>
      <c r="AD61"/>
      <c r="AE61"/>
      <c r="AF61"/>
      <c r="AG61" s="143"/>
      <c r="AI61" s="811" t="s">
        <v>23</v>
      </c>
      <c r="AJ61" s="1066">
        <v>53.19137246922314</v>
      </c>
      <c r="AK61" s="987">
        <v>60.947971345801719</v>
      </c>
      <c r="AL61" s="987">
        <v>57.125559611990134</v>
      </c>
      <c r="AM61" s="959">
        <v>61.138035802759418</v>
      </c>
      <c r="AN61" s="120"/>
      <c r="AO61" s="120"/>
      <c r="AP61" s="955"/>
      <c r="AQ61" s="955"/>
      <c r="AR61" s="955"/>
      <c r="AS61" s="955"/>
      <c r="AT61" s="1049"/>
      <c r="AU61" s="120"/>
      <c r="AV61" s="120"/>
      <c r="AW61" s="120"/>
      <c r="AX61" s="57"/>
      <c r="AY61" s="1057"/>
      <c r="AZ61" s="1057"/>
      <c r="BA61" s="1057"/>
      <c r="BB61" s="1057"/>
      <c r="BC61" s="955"/>
      <c r="BD61" s="955"/>
      <c r="BE61" s="955"/>
      <c r="BF61" s="57"/>
      <c r="BG61" s="1057"/>
      <c r="BH61" s="1057"/>
      <c r="BI61" s="1057"/>
      <c r="BJ61" s="1056"/>
      <c r="BK61" s="120"/>
      <c r="BL61"/>
      <c r="BM61"/>
      <c r="BN61"/>
      <c r="BO61"/>
    </row>
    <row r="62" spans="1:67" ht="15">
      <c r="C62"/>
      <c r="D62"/>
      <c r="E62"/>
      <c r="F62"/>
      <c r="G62"/>
      <c r="H62"/>
      <c r="I62"/>
      <c r="J62"/>
      <c r="K62"/>
      <c r="L62"/>
      <c r="M62"/>
      <c r="N62" s="64"/>
      <c r="O62" s="64"/>
      <c r="P62" s="64"/>
      <c r="Q62" s="64"/>
      <c r="R62" s="64"/>
      <c r="S62" s="64"/>
      <c r="T62" s="61"/>
      <c r="AD62"/>
      <c r="AE62"/>
      <c r="AF62"/>
      <c r="AG62"/>
      <c r="AI62" s="109" t="s">
        <v>257</v>
      </c>
      <c r="AJ62"/>
      <c r="AK62"/>
      <c r="AL62"/>
      <c r="AM62"/>
      <c r="AN62" s="120"/>
      <c r="AO62" s="120"/>
      <c r="AP62" s="955"/>
      <c r="AQ62" s="955"/>
      <c r="AR62" s="1007"/>
      <c r="AS62" s="1007"/>
      <c r="AT62" s="1007"/>
      <c r="AU62" s="120"/>
      <c r="AV62" s="120"/>
      <c r="AW62" s="120"/>
      <c r="AX62" s="955"/>
      <c r="AY62" s="955"/>
      <c r="AZ62" s="955"/>
      <c r="BA62" s="955"/>
      <c r="BB62" s="955"/>
      <c r="BC62" s="955"/>
      <c r="BD62" s="955"/>
      <c r="BE62" s="955"/>
      <c r="BF62" s="955"/>
      <c r="BG62" s="955"/>
      <c r="BH62" s="955"/>
      <c r="BI62" s="955"/>
      <c r="BJ62" s="955"/>
      <c r="BK62" s="120"/>
      <c r="BL62"/>
      <c r="BM62"/>
      <c r="BN62"/>
      <c r="BO62"/>
    </row>
    <row r="63" spans="1:67" ht="15">
      <c r="C63"/>
      <c r="D63"/>
      <c r="E63"/>
      <c r="F63"/>
      <c r="G63"/>
      <c r="H63"/>
      <c r="I63"/>
      <c r="J63"/>
      <c r="K63"/>
      <c r="L63"/>
      <c r="M63"/>
      <c r="N63" s="60"/>
      <c r="O63" s="60"/>
      <c r="P63" s="60"/>
      <c r="Q63" s="60"/>
      <c r="R63" s="60"/>
      <c r="S63" s="60"/>
      <c r="T63" s="61"/>
      <c r="AD63"/>
      <c r="AE63"/>
      <c r="AF63"/>
      <c r="AG63"/>
      <c r="AI63" s="735" t="s">
        <v>653</v>
      </c>
      <c r="AJ63"/>
      <c r="AK63"/>
      <c r="AL63"/>
      <c r="AM63"/>
      <c r="AN63"/>
      <c r="AO63"/>
      <c r="AP63"/>
      <c r="AQ63"/>
      <c r="AR63"/>
      <c r="AS63"/>
      <c r="AT63"/>
      <c r="AU63"/>
      <c r="AV63"/>
      <c r="AW63"/>
      <c r="AX63" s="109"/>
      <c r="AY63"/>
      <c r="AZ63"/>
      <c r="BA63"/>
      <c r="BB63"/>
      <c r="BC63"/>
      <c r="BD63"/>
      <c r="BE63"/>
      <c r="BF63"/>
      <c r="BG63"/>
      <c r="BH63"/>
      <c r="BI63"/>
      <c r="BJ63"/>
      <c r="BK63"/>
      <c r="BL63"/>
      <c r="BM63" s="109"/>
      <c r="BN63"/>
      <c r="BO63"/>
    </row>
    <row r="64" spans="1:67" ht="15">
      <c r="C64"/>
      <c r="D64"/>
      <c r="E64"/>
      <c r="F64"/>
      <c r="G64"/>
      <c r="H64"/>
      <c r="I64"/>
      <c r="J64"/>
      <c r="K64"/>
      <c r="L64"/>
      <c r="M64"/>
      <c r="N64"/>
      <c r="O64"/>
      <c r="P64"/>
      <c r="Q64"/>
      <c r="R64"/>
      <c r="S64"/>
      <c r="T64"/>
      <c r="AI64"/>
      <c r="AJ64" s="160"/>
      <c r="AK64" s="160"/>
      <c r="AL64" s="160"/>
      <c r="AM64" s="150"/>
      <c r="AN64"/>
      <c r="AO64"/>
      <c r="AP64"/>
      <c r="AQ64"/>
      <c r="AR64"/>
      <c r="AS64"/>
      <c r="AT64"/>
      <c r="AU64"/>
      <c r="AV64"/>
      <c r="AW64"/>
      <c r="AX64"/>
      <c r="AY64"/>
      <c r="AZ64"/>
      <c r="BA64"/>
      <c r="BB64"/>
      <c r="BC64"/>
      <c r="BD64"/>
      <c r="BE64"/>
      <c r="BF64"/>
      <c r="BG64"/>
      <c r="BH64"/>
      <c r="BI64"/>
      <c r="BJ64"/>
      <c r="BK64"/>
      <c r="BL64"/>
      <c r="BN64"/>
      <c r="BO64"/>
    </row>
    <row r="65" spans="3:67" ht="15.75">
      <c r="C65"/>
      <c r="D65"/>
      <c r="E65"/>
      <c r="F65"/>
      <c r="G65"/>
      <c r="H65"/>
      <c r="I65"/>
      <c r="J65"/>
      <c r="K65"/>
      <c r="L65"/>
      <c r="M65"/>
      <c r="N65"/>
      <c r="O65"/>
      <c r="P65"/>
      <c r="Q65"/>
      <c r="R65"/>
      <c r="S65"/>
      <c r="T65"/>
      <c r="AI65" s="1399" t="s">
        <v>216</v>
      </c>
      <c r="AJ65" s="1399"/>
      <c r="AK65" s="1399"/>
      <c r="AL65" s="1399"/>
      <c r="AM65" s="1399"/>
      <c r="AN65" s="1399"/>
      <c r="AO65" s="1399"/>
      <c r="AP65" s="1399"/>
      <c r="AQ65" s="1399"/>
      <c r="AR65" s="1399"/>
      <c r="AS65" s="1399"/>
      <c r="AT65" s="1399"/>
      <c r="AU65"/>
      <c r="AV65"/>
      <c r="AW65"/>
      <c r="AX65"/>
      <c r="AY65"/>
      <c r="AZ65"/>
      <c r="BA65"/>
      <c r="BB65"/>
      <c r="BC65"/>
      <c r="BD65"/>
      <c r="BE65"/>
      <c r="BF65"/>
      <c r="BG65"/>
      <c r="BH65"/>
      <c r="BI65"/>
      <c r="BJ65"/>
      <c r="BK65"/>
      <c r="BL65"/>
      <c r="BM65"/>
      <c r="BN65"/>
      <c r="BO65"/>
    </row>
    <row r="66" spans="3:67" ht="15">
      <c r="C66"/>
      <c r="D66"/>
      <c r="E66"/>
      <c r="F66"/>
      <c r="G66"/>
      <c r="H66"/>
      <c r="I66"/>
      <c r="J66"/>
      <c r="K66"/>
      <c r="L66"/>
      <c r="M66"/>
      <c r="N66"/>
      <c r="O66"/>
      <c r="P66"/>
      <c r="Q66"/>
      <c r="R66"/>
      <c r="S66"/>
      <c r="T66"/>
      <c r="AI66"/>
      <c r="AJ66"/>
      <c r="AK66"/>
      <c r="AL66"/>
      <c r="AM66"/>
      <c r="AN66" s="120"/>
      <c r="AO66" s="120"/>
      <c r="AP66" s="120"/>
      <c r="AQ66" s="120"/>
      <c r="AR66" s="120"/>
      <c r="AS66" s="120"/>
      <c r="AT66" s="120"/>
      <c r="AU66" s="120"/>
      <c r="AV66" s="120"/>
      <c r="AW66"/>
      <c r="BG66"/>
      <c r="BH66"/>
      <c r="BI66"/>
      <c r="BJ66"/>
      <c r="BK66"/>
      <c r="BL66"/>
    </row>
    <row r="67" spans="3:67" ht="15">
      <c r="C67"/>
      <c r="D67"/>
      <c r="E67"/>
      <c r="F67"/>
      <c r="G67"/>
      <c r="H67"/>
      <c r="I67"/>
      <c r="J67"/>
      <c r="K67"/>
      <c r="L67"/>
      <c r="M67"/>
      <c r="N67"/>
      <c r="O67"/>
      <c r="P67"/>
      <c r="Q67"/>
      <c r="R67"/>
      <c r="S67"/>
      <c r="T67"/>
      <c r="AI67"/>
      <c r="AJ67"/>
      <c r="AK67"/>
      <c r="AL67"/>
      <c r="AM67"/>
      <c r="AN67"/>
      <c r="AO67"/>
      <c r="AP67"/>
      <c r="AQ67"/>
      <c r="AR67"/>
      <c r="AS67"/>
      <c r="AT67"/>
      <c r="AU67"/>
      <c r="AV67"/>
      <c r="AW67"/>
      <c r="AX67"/>
      <c r="AY67"/>
      <c r="AZ67"/>
      <c r="BA67"/>
      <c r="BB67"/>
      <c r="BC67"/>
      <c r="BD67"/>
      <c r="BE67"/>
      <c r="BF67"/>
      <c r="BG67"/>
      <c r="BH67"/>
      <c r="BI67"/>
      <c r="BJ67"/>
      <c r="BK67"/>
      <c r="BL67"/>
      <c r="BM67"/>
      <c r="BN67"/>
      <c r="BO67"/>
    </row>
    <row r="68" spans="3:67" ht="15">
      <c r="C68"/>
      <c r="D68"/>
      <c r="E68"/>
      <c r="F68"/>
      <c r="G68"/>
      <c r="H68"/>
      <c r="I68"/>
      <c r="J68"/>
      <c r="K68"/>
      <c r="L68"/>
      <c r="M68"/>
      <c r="N68"/>
      <c r="O68"/>
      <c r="P68"/>
      <c r="Q68"/>
      <c r="R68"/>
      <c r="S68"/>
      <c r="T68"/>
      <c r="AI68"/>
      <c r="AJ68"/>
      <c r="AK68"/>
      <c r="AL68"/>
      <c r="AM68"/>
      <c r="AN68"/>
      <c r="AO68"/>
      <c r="AP68"/>
      <c r="AQ68"/>
      <c r="AR68"/>
      <c r="AS68"/>
      <c r="AT68"/>
      <c r="AU68"/>
      <c r="AV68"/>
      <c r="AW68"/>
      <c r="AX68"/>
      <c r="AY68"/>
      <c r="AZ68"/>
      <c r="BA68"/>
      <c r="BB68"/>
      <c r="BC68"/>
      <c r="BD68"/>
      <c r="BE68"/>
      <c r="BF68"/>
      <c r="BG68"/>
      <c r="BH68"/>
      <c r="BI68"/>
      <c r="BJ68"/>
      <c r="BK68"/>
      <c r="BL68"/>
      <c r="BM68"/>
      <c r="BN68"/>
      <c r="BO68"/>
    </row>
    <row r="69" spans="3:67" ht="15">
      <c r="C69"/>
      <c r="D69"/>
      <c r="E69"/>
      <c r="F69"/>
      <c r="G69"/>
      <c r="H69"/>
      <c r="I69"/>
      <c r="J69"/>
      <c r="K69"/>
      <c r="L69"/>
      <c r="M69"/>
      <c r="N69"/>
      <c r="O69"/>
      <c r="P69"/>
      <c r="Q69"/>
      <c r="R69"/>
      <c r="S69"/>
      <c r="T69"/>
      <c r="V69" s="1055"/>
      <c r="W69" s="1055"/>
      <c r="X69" s="1055"/>
      <c r="Y69" s="1055"/>
      <c r="AI69"/>
      <c r="AJ69"/>
      <c r="AK69"/>
      <c r="AL69"/>
      <c r="AM69"/>
      <c r="AN69"/>
      <c r="AO69"/>
      <c r="AP69"/>
      <c r="AQ69"/>
      <c r="AR69"/>
      <c r="AS69"/>
      <c r="AT69"/>
      <c r="AU69"/>
      <c r="AV69"/>
      <c r="AW69"/>
      <c r="AX69"/>
      <c r="AY69"/>
      <c r="AZ69"/>
      <c r="BA69"/>
      <c r="BB69"/>
      <c r="BC69"/>
      <c r="BD69"/>
      <c r="BE69"/>
      <c r="BF69"/>
      <c r="BG69"/>
      <c r="BH69"/>
      <c r="BI69"/>
      <c r="BJ69"/>
      <c r="BK69"/>
      <c r="BL69"/>
      <c r="BM69"/>
      <c r="BN69"/>
      <c r="BO69"/>
    </row>
    <row r="70" spans="3:67" ht="15">
      <c r="I70"/>
      <c r="J70"/>
      <c r="K70"/>
      <c r="L70"/>
      <c r="M70"/>
      <c r="N70"/>
      <c r="O70"/>
      <c r="P70"/>
      <c r="Q70"/>
      <c r="R70"/>
      <c r="S70"/>
      <c r="T70"/>
      <c r="V70" s="1055"/>
      <c r="W70" s="1055"/>
      <c r="X70" s="1055"/>
      <c r="Y70" s="1055"/>
      <c r="AE70" s="1053"/>
      <c r="AF70" s="1053"/>
      <c r="AG70" s="1053"/>
      <c r="AI70"/>
      <c r="AJ70"/>
      <c r="AK70"/>
      <c r="AL70"/>
      <c r="AM70"/>
      <c r="AN70"/>
      <c r="AO70"/>
      <c r="AP70"/>
      <c r="AQ70"/>
      <c r="AR70"/>
      <c r="AS70"/>
      <c r="AT70"/>
      <c r="AU70"/>
      <c r="AV70"/>
      <c r="AW70"/>
      <c r="AX70"/>
      <c r="AY70"/>
      <c r="AZ70"/>
      <c r="BA70"/>
      <c r="BB70"/>
      <c r="BC70"/>
      <c r="BD70"/>
      <c r="BE70"/>
      <c r="BF70"/>
      <c r="BG70"/>
      <c r="BH70"/>
      <c r="BI70"/>
      <c r="BJ70"/>
      <c r="BK70"/>
      <c r="BL70"/>
      <c r="BM70"/>
      <c r="BN70"/>
      <c r="BO70"/>
    </row>
    <row r="71" spans="3:67" ht="15">
      <c r="I71"/>
      <c r="J71"/>
      <c r="K71"/>
      <c r="L71"/>
      <c r="AE71" s="1053"/>
      <c r="AF71" s="1053"/>
      <c r="AG71" s="1053"/>
      <c r="AI71"/>
      <c r="AJ71"/>
      <c r="AK71"/>
      <c r="AL71"/>
      <c r="AM71"/>
      <c r="AN71"/>
      <c r="AO71"/>
      <c r="AP71"/>
      <c r="AQ71"/>
      <c r="AR71"/>
      <c r="AS71"/>
      <c r="AT71"/>
      <c r="AU71"/>
      <c r="AV71"/>
      <c r="AW71"/>
      <c r="AX71"/>
      <c r="AY71"/>
      <c r="AZ71"/>
      <c r="BA71"/>
      <c r="BB71"/>
      <c r="BC71"/>
      <c r="BD71"/>
      <c r="BE71"/>
      <c r="BF71"/>
      <c r="BG71"/>
      <c r="BH71"/>
      <c r="BI71"/>
      <c r="BJ71"/>
      <c r="BK71"/>
      <c r="BL71"/>
      <c r="BM71"/>
      <c r="BN71"/>
      <c r="BO71"/>
    </row>
    <row r="72" spans="3:67" ht="15">
      <c r="AE72" s="1054"/>
      <c r="AF72" s="1054"/>
      <c r="AG72" s="1054"/>
      <c r="AI72"/>
      <c r="AJ72"/>
      <c r="AK72"/>
      <c r="AL72"/>
      <c r="AM72"/>
      <c r="AN72"/>
      <c r="AO72"/>
      <c r="AP72"/>
      <c r="AQ72"/>
      <c r="AR72"/>
      <c r="AS72"/>
      <c r="AT72"/>
      <c r="AU72"/>
      <c r="AV72"/>
      <c r="AW72"/>
      <c r="AX72"/>
      <c r="AY72"/>
      <c r="AZ72"/>
      <c r="BA72"/>
      <c r="BB72"/>
      <c r="BC72"/>
      <c r="BD72"/>
      <c r="BE72"/>
      <c r="BF72"/>
      <c r="BG72"/>
      <c r="BH72"/>
      <c r="BI72"/>
      <c r="BJ72"/>
      <c r="BK72"/>
      <c r="BL72"/>
      <c r="BM72"/>
      <c r="BN72"/>
      <c r="BO72"/>
    </row>
    <row r="73" spans="3:67" ht="15">
      <c r="AE73" s="1050"/>
      <c r="AF73" s="1050"/>
      <c r="AG73" s="1050"/>
      <c r="AI73"/>
      <c r="AJ73"/>
      <c r="AK73"/>
      <c r="AL73"/>
      <c r="AM73"/>
      <c r="AN73"/>
      <c r="AO73"/>
      <c r="AP73"/>
      <c r="AQ73"/>
      <c r="AR73"/>
      <c r="AS73"/>
      <c r="AT73"/>
      <c r="AU73"/>
      <c r="AV73"/>
      <c r="AW73"/>
      <c r="AX73"/>
      <c r="AY73"/>
      <c r="AZ73"/>
      <c r="BA73"/>
      <c r="BB73"/>
      <c r="BC73"/>
      <c r="BD73"/>
      <c r="BE73"/>
      <c r="BF73"/>
      <c r="BG73"/>
      <c r="BH73"/>
      <c r="BI73"/>
      <c r="BJ73"/>
      <c r="BK73"/>
      <c r="BL73"/>
      <c r="BM73"/>
      <c r="BN73"/>
      <c r="BO73"/>
    </row>
    <row r="74" spans="3:67" ht="15">
      <c r="AE74" s="1050"/>
      <c r="AF74" s="1050"/>
      <c r="AG74" s="1050"/>
      <c r="AI74"/>
      <c r="AJ74"/>
      <c r="AK74"/>
      <c r="AL74"/>
      <c r="AM74"/>
      <c r="AN74"/>
      <c r="AO74"/>
      <c r="AP74"/>
      <c r="AQ74"/>
      <c r="AR74"/>
      <c r="AS74"/>
      <c r="AT74"/>
      <c r="AU74"/>
      <c r="AV74"/>
      <c r="AW74"/>
      <c r="AX74"/>
      <c r="AY74"/>
      <c r="AZ74"/>
      <c r="BA74"/>
      <c r="BB74"/>
      <c r="BC74"/>
      <c r="BD74"/>
      <c r="BE74"/>
      <c r="BF74"/>
      <c r="BG74"/>
      <c r="BH74"/>
      <c r="BI74"/>
      <c r="BJ74"/>
      <c r="BK74"/>
      <c r="BL74"/>
      <c r="BM74"/>
      <c r="BN74"/>
      <c r="BO74"/>
    </row>
    <row r="75" spans="3:67" ht="15">
      <c r="AE75" s="1050"/>
      <c r="AF75" s="1050"/>
      <c r="AG75" s="1050"/>
      <c r="AI75"/>
      <c r="AJ75"/>
      <c r="AK75"/>
      <c r="AL75"/>
      <c r="AM75"/>
      <c r="AN75"/>
      <c r="AO75"/>
      <c r="AP75"/>
      <c r="AQ75"/>
      <c r="AR75"/>
      <c r="AS75"/>
      <c r="AT75"/>
      <c r="AU75"/>
      <c r="AV75"/>
      <c r="AW75"/>
      <c r="AX75"/>
      <c r="AY75"/>
      <c r="AZ75"/>
      <c r="BA75"/>
      <c r="BB75"/>
      <c r="BC75"/>
      <c r="BD75"/>
      <c r="BE75"/>
      <c r="BF75"/>
      <c r="BG75"/>
      <c r="BH75"/>
      <c r="BI75"/>
      <c r="BJ75"/>
      <c r="BK75"/>
      <c r="BL75"/>
      <c r="BM75"/>
      <c r="BN75"/>
      <c r="BO75"/>
    </row>
    <row r="76" spans="3:67" ht="15">
      <c r="AE76" s="1051"/>
      <c r="AF76" s="1051"/>
      <c r="AG76" s="1051"/>
      <c r="AI76"/>
      <c r="AJ76"/>
      <c r="AK76"/>
      <c r="AL76"/>
      <c r="AM76"/>
      <c r="AN76"/>
      <c r="AO76"/>
      <c r="AP76"/>
      <c r="AQ76"/>
      <c r="AR76"/>
      <c r="AS76"/>
      <c r="AT76"/>
      <c r="AU76"/>
      <c r="AV76"/>
      <c r="AW76"/>
      <c r="AX76"/>
      <c r="AY76"/>
      <c r="AZ76"/>
      <c r="BA76"/>
      <c r="BB76"/>
      <c r="BC76"/>
      <c r="BD76"/>
      <c r="BE76"/>
      <c r="BF76"/>
      <c r="BG76"/>
      <c r="BH76" s="109"/>
      <c r="BI76" s="109"/>
      <c r="BJ76"/>
      <c r="BK76"/>
      <c r="BL76"/>
      <c r="BM76"/>
      <c r="BN76"/>
      <c r="BO76"/>
    </row>
    <row r="77" spans="3:67" ht="15">
      <c r="W77" s="1050"/>
      <c r="X77" s="1050"/>
      <c r="Y77" s="1050"/>
      <c r="AI77"/>
      <c r="AJ77"/>
      <c r="AK77"/>
      <c r="AL77"/>
      <c r="AM77"/>
      <c r="AN77"/>
      <c r="AO77"/>
      <c r="AP77"/>
      <c r="AQ77"/>
      <c r="AR77"/>
      <c r="AS77"/>
      <c r="AT77"/>
      <c r="AU77"/>
      <c r="AV77"/>
      <c r="AW77"/>
      <c r="AX77"/>
      <c r="AY77"/>
      <c r="AZ77"/>
      <c r="BA77"/>
      <c r="BB77"/>
      <c r="BC77"/>
      <c r="BD77"/>
      <c r="BE77"/>
      <c r="BF77"/>
      <c r="BG77"/>
      <c r="BH77" s="109"/>
      <c r="BI77" s="109"/>
      <c r="BJ77"/>
      <c r="BK77"/>
      <c r="BL77"/>
      <c r="BM77"/>
      <c r="BN77"/>
      <c r="BO77"/>
    </row>
    <row r="78" spans="3:67" ht="15">
      <c r="W78" s="1050"/>
      <c r="X78" s="1050"/>
      <c r="Y78" s="1050"/>
      <c r="AI78"/>
      <c r="AJ78"/>
      <c r="AK78"/>
      <c r="AL78"/>
      <c r="AM78"/>
      <c r="AN78"/>
      <c r="AO78"/>
      <c r="AP78"/>
      <c r="AQ78"/>
      <c r="AR78"/>
      <c r="AS78"/>
      <c r="AT78"/>
      <c r="AU78"/>
      <c r="AV78"/>
      <c r="AW78"/>
      <c r="AX78"/>
      <c r="AY78"/>
      <c r="AZ78"/>
      <c r="BA78"/>
      <c r="BB78"/>
      <c r="BC78"/>
      <c r="BD78"/>
      <c r="BE78"/>
      <c r="BF78"/>
      <c r="BG78"/>
      <c r="BH78"/>
      <c r="BI78"/>
      <c r="BJ78"/>
      <c r="BK78"/>
      <c r="BL78"/>
      <c r="BM78"/>
      <c r="BN78"/>
      <c r="BO78"/>
    </row>
    <row r="79" spans="3:67" ht="15">
      <c r="V79" s="1053"/>
      <c r="W79" s="1050"/>
      <c r="X79" s="1050"/>
      <c r="Y79" s="1050"/>
      <c r="AI79"/>
      <c r="AJ79"/>
      <c r="AK79"/>
      <c r="AL79"/>
      <c r="AM79"/>
      <c r="AN79"/>
      <c r="AO79"/>
      <c r="AP79"/>
      <c r="AQ79"/>
      <c r="AR79"/>
      <c r="AS79"/>
      <c r="AT79"/>
      <c r="AU79"/>
      <c r="AV79"/>
      <c r="AW79"/>
      <c r="AX79"/>
      <c r="AY79"/>
      <c r="AZ79"/>
      <c r="BA79"/>
      <c r="BB79"/>
      <c r="BC79"/>
      <c r="BD79"/>
      <c r="BE79"/>
      <c r="BF79"/>
      <c r="BG79"/>
      <c r="BH79"/>
      <c r="BI79"/>
      <c r="BJ79"/>
      <c r="BK79"/>
      <c r="BL79"/>
      <c r="BM79"/>
      <c r="BN79"/>
      <c r="BO79"/>
    </row>
    <row r="80" spans="3:67" ht="15">
      <c r="V80" s="1053"/>
      <c r="W80" s="1050"/>
      <c r="X80" s="1050"/>
      <c r="Y80" s="1050"/>
      <c r="AI80" s="109"/>
      <c r="AJ80"/>
      <c r="AK80"/>
      <c r="AL80"/>
      <c r="AM80"/>
      <c r="AN80"/>
      <c r="AO80"/>
      <c r="AP80"/>
      <c r="AQ80"/>
      <c r="AR80"/>
      <c r="AS80"/>
      <c r="AT80"/>
      <c r="AU80"/>
      <c r="AV80"/>
      <c r="AW80"/>
      <c r="AX80"/>
      <c r="AY80"/>
      <c r="AZ80"/>
      <c r="BA80"/>
      <c r="BB80"/>
      <c r="BC80"/>
      <c r="BD80"/>
      <c r="BE80"/>
      <c r="BF80"/>
      <c r="BG80"/>
      <c r="BH80"/>
      <c r="BI80"/>
      <c r="BJ80"/>
      <c r="BK80"/>
      <c r="BL80"/>
      <c r="BM80"/>
      <c r="BN80"/>
      <c r="BO80"/>
    </row>
    <row r="81" spans="22:67" ht="15">
      <c r="V81"/>
      <c r="W81" s="1050"/>
      <c r="X81" s="1050"/>
      <c r="Y81" s="1050"/>
      <c r="AI81" s="109"/>
      <c r="AJ81"/>
      <c r="AK81"/>
      <c r="AL81"/>
      <c r="AM81"/>
      <c r="AN81"/>
      <c r="AO81"/>
      <c r="AP81"/>
      <c r="AQ81"/>
      <c r="AR81"/>
      <c r="AS81"/>
      <c r="AT81"/>
      <c r="AU81"/>
      <c r="AV81"/>
      <c r="AW81"/>
      <c r="AX81" s="109"/>
      <c r="AY81"/>
      <c r="AZ81"/>
      <c r="BA81"/>
      <c r="BB81"/>
      <c r="BC81"/>
      <c r="BD81"/>
      <c r="BE81"/>
      <c r="BF81"/>
      <c r="BG81"/>
      <c r="BH81"/>
      <c r="BI81"/>
      <c r="BJ81"/>
      <c r="BK81"/>
      <c r="BL81"/>
      <c r="BM81"/>
      <c r="BN81"/>
      <c r="BO81"/>
    </row>
    <row r="82" spans="22:67" ht="15">
      <c r="V82" s="1050"/>
      <c r="W82" s="1052"/>
      <c r="X82" s="1052"/>
      <c r="Y82" s="1052"/>
      <c r="AI82" s="109"/>
      <c r="AJ82"/>
      <c r="AK82"/>
      <c r="AL82"/>
      <c r="AM82"/>
      <c r="AN82"/>
      <c r="AO82"/>
      <c r="AP82"/>
      <c r="AQ82"/>
      <c r="AR82"/>
      <c r="AS82"/>
      <c r="AT82"/>
      <c r="AU82"/>
      <c r="AV82"/>
      <c r="AW82"/>
      <c r="AX82" s="109"/>
      <c r="AY82"/>
      <c r="AZ82"/>
      <c r="BA82"/>
      <c r="BB82"/>
      <c r="BC82"/>
      <c r="BD82"/>
      <c r="BE82"/>
      <c r="BF82"/>
      <c r="BG82"/>
      <c r="BH82"/>
      <c r="BI82"/>
      <c r="BJ82"/>
      <c r="BK82"/>
      <c r="BL82"/>
      <c r="BM82"/>
      <c r="BN82"/>
      <c r="BO82"/>
    </row>
    <row r="83" spans="22:67" ht="15">
      <c r="V83" s="1050"/>
      <c r="W83" s="1050"/>
      <c r="X83" s="1050"/>
      <c r="Y83" s="1050"/>
      <c r="AI83"/>
      <c r="AJ83"/>
      <c r="AK83"/>
      <c r="AL83"/>
      <c r="AM83"/>
      <c r="AN83"/>
      <c r="AO83"/>
      <c r="AP83"/>
      <c r="AQ83"/>
      <c r="AR83"/>
      <c r="AS83"/>
      <c r="AT83"/>
      <c r="AU83"/>
      <c r="AV83"/>
      <c r="AW83"/>
      <c r="AX83"/>
      <c r="AY83"/>
      <c r="AZ83"/>
      <c r="BA83"/>
      <c r="BB83"/>
      <c r="BC83"/>
      <c r="BD83"/>
      <c r="BE83"/>
      <c r="BF83"/>
      <c r="BG83"/>
      <c r="BH83"/>
      <c r="BI83"/>
      <c r="BJ83"/>
      <c r="BK83"/>
      <c r="BL83"/>
      <c r="BM83"/>
      <c r="BN83"/>
      <c r="BO83"/>
    </row>
    <row r="84" spans="22:67" ht="15">
      <c r="V84" s="1050"/>
      <c r="W84" s="1050"/>
      <c r="X84" s="1050"/>
      <c r="Y84" s="1050"/>
      <c r="AI84"/>
      <c r="AJ84"/>
      <c r="AK84"/>
      <c r="AL84"/>
      <c r="AM84"/>
      <c r="AN84"/>
      <c r="AO84"/>
      <c r="AP84"/>
      <c r="AQ84"/>
      <c r="AR84"/>
      <c r="AS84"/>
      <c r="AT84"/>
      <c r="AU84"/>
      <c r="AV84"/>
      <c r="AW84"/>
      <c r="AX84"/>
      <c r="AY84"/>
      <c r="AZ84"/>
      <c r="BA84"/>
      <c r="BB84"/>
      <c r="BC84"/>
      <c r="BD84"/>
      <c r="BE84"/>
      <c r="BF84"/>
      <c r="BG84"/>
      <c r="BH84"/>
      <c r="BI84"/>
      <c r="BJ84"/>
      <c r="BK84"/>
      <c r="BL84"/>
      <c r="BM84"/>
      <c r="BN84"/>
      <c r="BO84"/>
    </row>
    <row r="85" spans="22:67" ht="15">
      <c r="V85" s="1051"/>
      <c r="W85" s="1051"/>
      <c r="X85" s="1051"/>
      <c r="Y85" s="1051"/>
      <c r="AI85"/>
      <c r="AJ85"/>
      <c r="AK85"/>
      <c r="AL85"/>
      <c r="AM85"/>
      <c r="AN85"/>
      <c r="AO85"/>
      <c r="AP85"/>
      <c r="AQ85"/>
      <c r="AR85"/>
      <c r="AS85"/>
      <c r="AT85"/>
      <c r="AU85"/>
      <c r="AV85"/>
      <c r="AW85"/>
      <c r="AX85"/>
      <c r="AY85"/>
      <c r="AZ85"/>
      <c r="BA85"/>
      <c r="BB85"/>
      <c r="BC85"/>
      <c r="BD85"/>
      <c r="BE85"/>
      <c r="BF85"/>
      <c r="BG85"/>
      <c r="BH85"/>
      <c r="BI85"/>
      <c r="BJ85"/>
      <c r="BK85"/>
      <c r="BL85"/>
      <c r="BM85"/>
      <c r="BN85"/>
      <c r="BO85"/>
    </row>
    <row r="86" spans="22:67" ht="15">
      <c r="V86" s="1050"/>
      <c r="W86" s="1050"/>
      <c r="X86" s="1050"/>
      <c r="Y86" s="1050"/>
      <c r="AI86"/>
      <c r="AJ86"/>
      <c r="AK86"/>
      <c r="AL86"/>
      <c r="AM86"/>
      <c r="AN86"/>
      <c r="AO86"/>
      <c r="AP86"/>
      <c r="AQ86"/>
      <c r="AR86"/>
      <c r="AS86"/>
      <c r="AT86"/>
      <c r="AU86"/>
      <c r="AV86"/>
      <c r="AW86"/>
      <c r="AX86"/>
      <c r="AY86"/>
      <c r="AZ86"/>
      <c r="BA86"/>
      <c r="BB86"/>
      <c r="BC86"/>
      <c r="BD86"/>
      <c r="BE86"/>
      <c r="BF86"/>
      <c r="BG86"/>
      <c r="BH86"/>
      <c r="BI86"/>
      <c r="BJ86"/>
      <c r="BK86"/>
      <c r="BL86"/>
      <c r="BM86"/>
      <c r="BN86"/>
      <c r="BO86"/>
    </row>
    <row r="87" spans="22:67" ht="15">
      <c r="V87" s="1050"/>
      <c r="W87" s="1050"/>
      <c r="X87" s="1050"/>
      <c r="Y87" s="1050"/>
      <c r="AI87"/>
      <c r="AJ87"/>
      <c r="AK87"/>
      <c r="AL87"/>
      <c r="AM87"/>
      <c r="AN87"/>
      <c r="AO87"/>
      <c r="AP87"/>
      <c r="AQ87"/>
      <c r="AR87"/>
      <c r="AS87"/>
      <c r="AT87"/>
      <c r="AU87"/>
      <c r="AV87"/>
      <c r="AW87"/>
      <c r="AX87"/>
      <c r="AY87"/>
      <c r="AZ87"/>
      <c r="BA87"/>
      <c r="BB87"/>
      <c r="BC87"/>
      <c r="BD87"/>
      <c r="BE87"/>
      <c r="BF87"/>
      <c r="BG87"/>
      <c r="BH87"/>
      <c r="BI87"/>
      <c r="BJ87"/>
      <c r="BK87"/>
      <c r="BL87"/>
      <c r="BM87"/>
      <c r="BN87"/>
      <c r="BO87"/>
    </row>
    <row r="88" spans="22:67" ht="15">
      <c r="V88" s="1050"/>
      <c r="W88" s="1051"/>
      <c r="X88" s="1051"/>
      <c r="Y88" s="1051"/>
      <c r="AI88"/>
      <c r="AJ88"/>
      <c r="AK88"/>
      <c r="AL88"/>
      <c r="AM88"/>
      <c r="AN88"/>
      <c r="AO88"/>
      <c r="AP88"/>
      <c r="AQ88"/>
      <c r="AR88"/>
      <c r="AS88"/>
      <c r="AT88"/>
      <c r="AU88"/>
      <c r="AV88"/>
      <c r="AW88"/>
      <c r="AX88"/>
      <c r="AY88"/>
      <c r="AZ88"/>
      <c r="BA88"/>
      <c r="BB88"/>
      <c r="BC88"/>
      <c r="BD88"/>
      <c r="BE88"/>
      <c r="BF88"/>
      <c r="BG88"/>
      <c r="BH88"/>
      <c r="BI88"/>
      <c r="BJ88"/>
      <c r="BK88"/>
      <c r="BL88"/>
      <c r="BM88"/>
      <c r="BN88"/>
      <c r="BO88"/>
    </row>
    <row r="89" spans="22:67" ht="15">
      <c r="V89" s="1050"/>
      <c r="W89" s="1050"/>
      <c r="X89" s="1050"/>
      <c r="Y89" s="1050"/>
      <c r="AI89"/>
      <c r="AJ89"/>
      <c r="AK89"/>
      <c r="AL89"/>
      <c r="AM89"/>
      <c r="AN89"/>
      <c r="AO89"/>
      <c r="AP89"/>
      <c r="AQ89"/>
      <c r="AR89"/>
      <c r="AS89"/>
      <c r="AT89"/>
      <c r="AU89"/>
      <c r="AV89"/>
      <c r="AW89"/>
      <c r="AX89"/>
      <c r="AY89"/>
      <c r="AZ89"/>
      <c r="BA89"/>
      <c r="BB89"/>
      <c r="BC89"/>
      <c r="BD89"/>
      <c r="BE89"/>
      <c r="BF89"/>
      <c r="BG89"/>
      <c r="BH89"/>
      <c r="BI89"/>
      <c r="BJ89"/>
      <c r="BK89"/>
      <c r="BL89"/>
      <c r="BM89"/>
      <c r="BN89"/>
      <c r="BO89"/>
    </row>
    <row r="90" spans="22:67" ht="15">
      <c r="V90" s="1050"/>
      <c r="W90" s="1051"/>
      <c r="X90" s="1051"/>
      <c r="Y90" s="1051"/>
      <c r="AI90"/>
      <c r="AJ90"/>
      <c r="AK90"/>
      <c r="AL90"/>
      <c r="AM90"/>
      <c r="AN90"/>
      <c r="AO90"/>
      <c r="AP90"/>
      <c r="AQ90"/>
      <c r="AR90"/>
      <c r="AS90"/>
      <c r="AT90"/>
      <c r="AU90"/>
      <c r="AV90"/>
      <c r="AW90"/>
      <c r="AX90"/>
      <c r="AY90"/>
      <c r="AZ90"/>
      <c r="BA90"/>
      <c r="BB90"/>
      <c r="BC90"/>
      <c r="BD90"/>
      <c r="BE90"/>
      <c r="BF90"/>
      <c r="BG90"/>
      <c r="BH90"/>
      <c r="BI90"/>
      <c r="BJ90"/>
      <c r="BK90"/>
      <c r="BL90"/>
      <c r="BM90"/>
      <c r="BN90"/>
      <c r="BO90"/>
    </row>
    <row r="91" spans="22:67" ht="15">
      <c r="V91" s="1052"/>
      <c r="W91" s="1051"/>
      <c r="X91" s="1051"/>
      <c r="Y91" s="1051"/>
      <c r="AI91"/>
      <c r="AJ91"/>
      <c r="AK91"/>
      <c r="AL91"/>
      <c r="AM91"/>
      <c r="AN91"/>
      <c r="AO91"/>
      <c r="AP91"/>
      <c r="AQ91"/>
      <c r="AR91"/>
      <c r="AS91"/>
      <c r="AT91"/>
      <c r="AU91"/>
      <c r="AV91"/>
      <c r="AW91"/>
      <c r="AX91"/>
      <c r="AY91"/>
      <c r="AZ91"/>
      <c r="BA91"/>
      <c r="BB91"/>
      <c r="BC91"/>
      <c r="BD91"/>
      <c r="BE91"/>
      <c r="BF91"/>
      <c r="BG91"/>
      <c r="BH91"/>
      <c r="BI91"/>
      <c r="BJ91"/>
      <c r="BK91"/>
      <c r="BL91"/>
      <c r="BM91"/>
      <c r="BN91"/>
      <c r="BO91"/>
    </row>
    <row r="92" spans="22:67" ht="15">
      <c r="V92" s="1050"/>
      <c r="W92" s="1050"/>
      <c r="X92" s="1050"/>
      <c r="Y92" s="1050"/>
      <c r="AI92"/>
      <c r="AJ92"/>
      <c r="AK92"/>
      <c r="AL92"/>
      <c r="AM92"/>
      <c r="AN92"/>
      <c r="AO92"/>
      <c r="AP92"/>
      <c r="AQ92"/>
      <c r="AR92"/>
      <c r="AS92"/>
      <c r="AT92"/>
      <c r="AU92"/>
      <c r="AV92"/>
      <c r="AW92"/>
      <c r="AX92"/>
      <c r="AY92"/>
      <c r="AZ92"/>
      <c r="BA92"/>
      <c r="BB92"/>
      <c r="BC92"/>
      <c r="BD92"/>
      <c r="BE92"/>
      <c r="BF92"/>
      <c r="BG92"/>
      <c r="BH92"/>
      <c r="BI92"/>
      <c r="BJ92"/>
      <c r="BK92"/>
      <c r="BL92"/>
      <c r="BM92"/>
      <c r="BN92"/>
      <c r="BO92"/>
    </row>
    <row r="93" spans="22:67" ht="15">
      <c r="V93" s="1050"/>
      <c r="W93" s="1050"/>
      <c r="X93" s="1050"/>
      <c r="Y93" s="1050"/>
      <c r="AI93"/>
      <c r="AJ93"/>
      <c r="AK93"/>
      <c r="AL93"/>
      <c r="AM93"/>
      <c r="AN93"/>
      <c r="AO93"/>
      <c r="AP93"/>
      <c r="AQ93"/>
      <c r="AR93"/>
      <c r="AS93"/>
      <c r="AT93"/>
      <c r="AU93"/>
      <c r="AV93"/>
      <c r="AW93"/>
      <c r="AX93"/>
      <c r="AY93"/>
      <c r="AZ93"/>
      <c r="BA93"/>
      <c r="BB93"/>
      <c r="BC93"/>
      <c r="BD93"/>
      <c r="BE93"/>
      <c r="BF93"/>
      <c r="BG93"/>
      <c r="BH93"/>
      <c r="BI93"/>
      <c r="BJ93"/>
      <c r="BK93"/>
      <c r="BL93"/>
      <c r="BM93"/>
      <c r="BN93"/>
      <c r="BO93"/>
    </row>
    <row r="94" spans="22:67" ht="15">
      <c r="V94" s="1051"/>
      <c r="W94" s="1050"/>
      <c r="X94" s="1050"/>
      <c r="Y94" s="1050"/>
      <c r="AI94"/>
      <c r="AJ94"/>
      <c r="AK94"/>
      <c r="AL94"/>
      <c r="AM94"/>
      <c r="AN94"/>
      <c r="AO94"/>
      <c r="AP94"/>
      <c r="AQ94"/>
      <c r="AR94"/>
      <c r="AS94"/>
      <c r="AT94"/>
      <c r="AU94"/>
      <c r="AV94"/>
      <c r="AW94"/>
      <c r="AX94"/>
      <c r="AY94"/>
      <c r="AZ94"/>
      <c r="BA94"/>
      <c r="BB94"/>
      <c r="BC94"/>
      <c r="BD94"/>
      <c r="BE94"/>
      <c r="BF94"/>
      <c r="BG94"/>
      <c r="BH94"/>
      <c r="BI94"/>
      <c r="BJ94"/>
      <c r="BK94"/>
      <c r="BL94"/>
      <c r="BM94"/>
      <c r="BN94"/>
      <c r="BO94"/>
    </row>
    <row r="95" spans="22:67" ht="15">
      <c r="V95" s="1050"/>
      <c r="W95" s="1050"/>
      <c r="X95" s="1050"/>
      <c r="Y95" s="1050"/>
      <c r="AI95"/>
      <c r="AJ95"/>
      <c r="AK95"/>
      <c r="AL95"/>
      <c r="AM95"/>
      <c r="AN95"/>
      <c r="AO95"/>
      <c r="AP95"/>
      <c r="AQ95"/>
      <c r="AR95"/>
      <c r="AS95"/>
      <c r="AT95"/>
      <c r="AU95"/>
      <c r="AV95"/>
      <c r="AW95"/>
      <c r="AX95"/>
      <c r="AY95"/>
      <c r="AZ95"/>
      <c r="BA95"/>
      <c r="BB95"/>
      <c r="BC95"/>
      <c r="BD95"/>
      <c r="BE95"/>
      <c r="BF95"/>
      <c r="BG95"/>
      <c r="BH95"/>
      <c r="BI95"/>
      <c r="BJ95"/>
      <c r="BK95"/>
      <c r="BL95"/>
      <c r="BM95"/>
      <c r="BN95"/>
      <c r="BO95"/>
    </row>
    <row r="96" spans="22:67" ht="15">
      <c r="V96" s="1050"/>
      <c r="AI96"/>
      <c r="AJ96"/>
      <c r="AK96"/>
      <c r="AL96"/>
      <c r="AM96"/>
      <c r="AN96"/>
      <c r="AO96"/>
      <c r="AP96"/>
      <c r="AQ96"/>
      <c r="AR96"/>
      <c r="AS96"/>
      <c r="AT96"/>
      <c r="AU96"/>
      <c r="AV96"/>
      <c r="AW96"/>
      <c r="AX96"/>
      <c r="AY96"/>
      <c r="AZ96"/>
      <c r="BA96"/>
      <c r="BB96"/>
      <c r="BC96"/>
      <c r="BD96"/>
      <c r="BE96"/>
      <c r="BF96"/>
      <c r="BG96"/>
      <c r="BH96"/>
      <c r="BI96"/>
      <c r="BJ96"/>
      <c r="BK96"/>
      <c r="BL96"/>
      <c r="BM96"/>
      <c r="BN96"/>
      <c r="BO96"/>
    </row>
    <row r="97" spans="22:67" ht="15">
      <c r="V97" s="1051"/>
      <c r="AI97"/>
      <c r="AJ97"/>
      <c r="AK97"/>
      <c r="AL97"/>
      <c r="AM97"/>
      <c r="AN97"/>
      <c r="AO97"/>
      <c r="AP97"/>
      <c r="AQ97"/>
      <c r="AR97"/>
      <c r="AS97"/>
      <c r="AT97"/>
      <c r="AU97"/>
      <c r="AV97"/>
      <c r="AW97"/>
      <c r="AX97"/>
      <c r="AY97"/>
      <c r="AZ97"/>
      <c r="BA97"/>
      <c r="BB97"/>
      <c r="BC97"/>
      <c r="BD97"/>
      <c r="BE97"/>
      <c r="BF97"/>
      <c r="BG97"/>
      <c r="BH97"/>
      <c r="BI97"/>
      <c r="BJ97"/>
      <c r="BK97"/>
      <c r="BL97"/>
      <c r="BM97"/>
      <c r="BN97"/>
      <c r="BO97"/>
    </row>
    <row r="98" spans="22:67" ht="15">
      <c r="V98" s="1050"/>
      <c r="AI98"/>
      <c r="AJ98"/>
      <c r="AK98"/>
      <c r="AL98"/>
      <c r="AM98"/>
      <c r="AN98"/>
      <c r="AO98"/>
      <c r="AP98"/>
      <c r="AQ98"/>
      <c r="AR98"/>
      <c r="AS98"/>
      <c r="AT98"/>
      <c r="AU98"/>
      <c r="AV98"/>
      <c r="AW98"/>
      <c r="AX98"/>
      <c r="AY98"/>
      <c r="AZ98"/>
      <c r="BA98"/>
      <c r="BB98"/>
      <c r="BC98"/>
      <c r="BD98"/>
      <c r="BE98"/>
      <c r="BF98"/>
      <c r="BG98"/>
      <c r="BH98"/>
      <c r="BI98"/>
      <c r="BJ98"/>
      <c r="BK98"/>
      <c r="BL98"/>
      <c r="BM98"/>
      <c r="BN98"/>
      <c r="BO98"/>
    </row>
    <row r="99" spans="22:67" ht="15">
      <c r="V99" s="1051"/>
      <c r="AI99"/>
      <c r="AJ99"/>
      <c r="AK99"/>
      <c r="AL99"/>
      <c r="AM99"/>
      <c r="AN99"/>
      <c r="AO99"/>
      <c r="AP99"/>
      <c r="AQ99"/>
      <c r="AR99"/>
      <c r="AS99"/>
      <c r="AT99"/>
      <c r="AU99"/>
      <c r="AV99"/>
      <c r="AW99"/>
      <c r="AX99"/>
      <c r="AY99"/>
      <c r="AZ99"/>
      <c r="BA99"/>
      <c r="BB99"/>
      <c r="BC99"/>
      <c r="BD99"/>
      <c r="BE99"/>
      <c r="BF99"/>
      <c r="BG99"/>
      <c r="BH99"/>
      <c r="BI99"/>
      <c r="BJ99"/>
      <c r="BK99"/>
      <c r="BL99"/>
      <c r="BM99"/>
      <c r="BN99"/>
      <c r="BO99"/>
    </row>
    <row r="100" spans="22:67" ht="15">
      <c r="V100" s="1051"/>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row>
    <row r="101" spans="22:67" ht="15">
      <c r="V101" s="1050"/>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row>
    <row r="102" spans="22:67" ht="15">
      <c r="V102" s="1050"/>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row>
    <row r="103" spans="22:67" ht="15">
      <c r="V103" s="1050"/>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row>
    <row r="104" spans="22:67" ht="15">
      <c r="V104" s="1050"/>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row>
    <row r="105" spans="22:67" ht="1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row>
    <row r="106" spans="22:67" ht="15">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row>
    <row r="107" spans="22:67" ht="15">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row>
    <row r="108" spans="22:67" ht="15">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row>
    <row r="109" spans="22:67" ht="15">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row>
    <row r="110" spans="22:67" ht="15">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row>
    <row r="111" spans="22:67" ht="15">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row>
    <row r="112" spans="22:67" ht="15">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row>
    <row r="113" spans="35:67" ht="15">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row>
    <row r="114" spans="35:67" ht="15">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row>
    <row r="115" spans="35:67" ht="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row>
    <row r="116" spans="35:67" ht="15">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row>
    <row r="117" spans="35:67" ht="15">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row>
    <row r="118" spans="35:67" ht="15">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row>
    <row r="119" spans="35:67" ht="15">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row>
    <row r="120" spans="35:67" ht="15">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row>
    <row r="121" spans="35:67" ht="15">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row>
    <row r="122" spans="35:67" ht="15">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row>
    <row r="123" spans="35:67" ht="15">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row>
    <row r="124" spans="35:67" ht="15">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row>
    <row r="125" spans="35:67" ht="1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row>
    <row r="126" spans="35:67" ht="15">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row>
    <row r="127" spans="35:67" ht="15">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row>
    <row r="128" spans="35:67" ht="15">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row>
    <row r="129" spans="35:67" ht="15">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row>
    <row r="130" spans="35:67" ht="15">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row>
    <row r="131" spans="35:67" ht="15">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row>
    <row r="132" spans="35:67" ht="15">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row>
    <row r="133" spans="35:67" ht="15">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row>
    <row r="134" spans="35:67" ht="15">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row>
    <row r="135" spans="35:67" ht="1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row>
    <row r="136" spans="35:67" ht="15">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row>
    <row r="137" spans="35:67" ht="15">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row>
    <row r="138" spans="35:67" ht="15">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row>
    <row r="139" spans="35:67" ht="15">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row>
    <row r="140" spans="35:67" ht="15">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row>
    <row r="141" spans="35:67" ht="15">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row>
    <row r="142" spans="35:67" ht="15">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row>
    <row r="143" spans="35:67" ht="15">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row>
    <row r="144" spans="35:67" ht="15">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row>
    <row r="145" spans="35:67" ht="1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row>
    <row r="146" spans="35:67" ht="15">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row>
    <row r="147" spans="35:67" ht="15">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row>
    <row r="148" spans="35:67" ht="15">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row>
    <row r="149" spans="35:67" ht="15">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row>
    <row r="150" spans="35:67" ht="15">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row>
    <row r="151" spans="35:67" ht="15">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row>
    <row r="152" spans="35:67" ht="15">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row>
    <row r="153" spans="35:67" ht="15">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row>
    <row r="154" spans="35:67" ht="15">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row>
    <row r="155" spans="35:67" ht="1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row>
    <row r="156" spans="35:67" ht="15">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row>
    <row r="157" spans="35:67" ht="15">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row>
    <row r="158" spans="35:67" ht="15">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row>
    <row r="159" spans="35:67" ht="15">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row>
    <row r="160" spans="35:67" ht="15">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row>
    <row r="161" spans="35:67" ht="15">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row>
    <row r="162" spans="35:67" ht="15">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row>
    <row r="163" spans="35:67" ht="15">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row>
    <row r="164" spans="35:67" ht="15">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row>
    <row r="165" spans="35:67" ht="1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row>
    <row r="166" spans="35:67" ht="15">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row>
    <row r="167" spans="35:67" ht="15">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row>
    <row r="168" spans="35:67" ht="15">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row>
    <row r="169" spans="35:67" ht="15">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row>
    <row r="170" spans="35:67" ht="15">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row>
    <row r="171" spans="35:67" ht="15">
      <c r="AI171"/>
      <c r="AJ171"/>
      <c r="AK171"/>
      <c r="AL171"/>
      <c r="AM171"/>
      <c r="AN171"/>
      <c r="AO171"/>
      <c r="AP171"/>
      <c r="AQ171"/>
      <c r="AR171"/>
      <c r="AS171"/>
      <c r="AT171"/>
      <c r="AU171"/>
      <c r="BA171"/>
      <c r="BB171"/>
      <c r="BC171"/>
      <c r="BD171"/>
      <c r="BE171"/>
      <c r="BF171"/>
      <c r="BG171"/>
      <c r="BH171"/>
      <c r="BI171"/>
      <c r="BJ171"/>
      <c r="BK171"/>
      <c r="BL171"/>
      <c r="BM171"/>
      <c r="BN171"/>
      <c r="BO171"/>
    </row>
    <row r="172" spans="35:67" ht="15">
      <c r="AI172"/>
      <c r="AJ172"/>
      <c r="AK172"/>
      <c r="AL172"/>
      <c r="AM172"/>
      <c r="AN172"/>
      <c r="AO172"/>
      <c r="AP172"/>
      <c r="AQ172"/>
      <c r="AR172"/>
      <c r="AS172"/>
      <c r="AT172"/>
      <c r="AU172"/>
      <c r="BA172"/>
      <c r="BB172"/>
      <c r="BC172"/>
      <c r="BD172"/>
      <c r="BE172"/>
      <c r="BF172"/>
      <c r="BG172"/>
      <c r="BH172"/>
      <c r="BI172"/>
      <c r="BJ172"/>
      <c r="BK172"/>
      <c r="BL172"/>
      <c r="BM172"/>
      <c r="BN172"/>
      <c r="BO172"/>
    </row>
    <row r="173" spans="35:67" ht="15">
      <c r="AI173"/>
      <c r="AJ173"/>
      <c r="AK173"/>
      <c r="AL173"/>
      <c r="AM173"/>
      <c r="AN173"/>
      <c r="AO173"/>
      <c r="AP173"/>
      <c r="AQ173"/>
      <c r="AR173"/>
      <c r="AS173"/>
      <c r="AT173"/>
      <c r="AU173"/>
      <c r="BA173"/>
      <c r="BB173"/>
      <c r="BC173"/>
      <c r="BD173"/>
      <c r="BE173"/>
      <c r="BF173"/>
      <c r="BG173"/>
      <c r="BH173"/>
      <c r="BI173"/>
      <c r="BJ173"/>
      <c r="BK173"/>
      <c r="BL173"/>
      <c r="BM173"/>
      <c r="BN173"/>
      <c r="BO173"/>
    </row>
    <row r="174" spans="35:67" ht="15">
      <c r="AI174"/>
      <c r="AJ174"/>
      <c r="AK174"/>
      <c r="AL174"/>
      <c r="AM174"/>
      <c r="AN174"/>
      <c r="AO174"/>
      <c r="AP174"/>
      <c r="AQ174"/>
      <c r="AR174"/>
      <c r="AS174"/>
      <c r="AT174"/>
      <c r="AU174"/>
      <c r="BA174"/>
      <c r="BB174"/>
      <c r="BC174"/>
      <c r="BD174"/>
      <c r="BE174"/>
      <c r="BF174"/>
      <c r="BG174"/>
      <c r="BH174"/>
      <c r="BI174"/>
      <c r="BJ174"/>
      <c r="BK174"/>
      <c r="BL174"/>
      <c r="BM174"/>
      <c r="BN174"/>
      <c r="BO174"/>
    </row>
    <row r="175" spans="35:67" ht="15">
      <c r="AI175"/>
      <c r="AJ175"/>
      <c r="AK175"/>
      <c r="AL175"/>
      <c r="AM175"/>
      <c r="AN175"/>
      <c r="AO175"/>
      <c r="AP175"/>
      <c r="AQ175"/>
      <c r="AR175"/>
      <c r="AS175"/>
      <c r="AT175"/>
      <c r="AU175"/>
      <c r="BA175"/>
      <c r="BB175"/>
      <c r="BC175"/>
      <c r="BD175"/>
      <c r="BE175"/>
      <c r="BF175"/>
      <c r="BG175"/>
      <c r="BH175"/>
      <c r="BI175"/>
      <c r="BJ175"/>
      <c r="BK175"/>
      <c r="BL175"/>
      <c r="BM175"/>
      <c r="BN175"/>
      <c r="BO175"/>
    </row>
    <row r="176" spans="35:67" ht="15">
      <c r="AI176"/>
      <c r="AJ176"/>
      <c r="AK176"/>
      <c r="AL176"/>
      <c r="AM176"/>
      <c r="AN176"/>
      <c r="AO176"/>
      <c r="AP176"/>
      <c r="AQ176"/>
      <c r="AR176"/>
      <c r="AS176"/>
      <c r="AT176"/>
      <c r="AU176"/>
      <c r="BA176"/>
      <c r="BB176"/>
      <c r="BC176"/>
      <c r="BD176"/>
      <c r="BE176"/>
      <c r="BF176"/>
      <c r="BG176"/>
      <c r="BH176"/>
      <c r="BI176"/>
      <c r="BJ176"/>
      <c r="BK176"/>
      <c r="BL176"/>
      <c r="BM176"/>
      <c r="BN176"/>
      <c r="BO176"/>
    </row>
    <row r="177" spans="40:67" ht="15">
      <c r="AN177"/>
      <c r="AO177"/>
      <c r="AP177"/>
      <c r="AQ177"/>
      <c r="AR177"/>
      <c r="AS177"/>
      <c r="AT177"/>
      <c r="AU177"/>
      <c r="BA177"/>
      <c r="BB177"/>
      <c r="BC177"/>
      <c r="BD177"/>
      <c r="BE177"/>
      <c r="BF177"/>
      <c r="BG177"/>
      <c r="BH177"/>
      <c r="BI177"/>
      <c r="BJ177"/>
      <c r="BK177"/>
      <c r="BL177"/>
      <c r="BM177"/>
      <c r="BN177"/>
      <c r="BO177"/>
    </row>
    <row r="178" spans="40:67" ht="15">
      <c r="BF178"/>
      <c r="BG178"/>
      <c r="BH178"/>
      <c r="BI178"/>
      <c r="BJ178"/>
      <c r="BK178"/>
      <c r="BL178"/>
      <c r="BM178"/>
      <c r="BN178"/>
      <c r="BO178"/>
    </row>
    <row r="179" spans="40:67" ht="15">
      <c r="BF179"/>
      <c r="BG179"/>
      <c r="BH179"/>
      <c r="BI179"/>
      <c r="BJ179"/>
      <c r="BK179"/>
      <c r="BL179"/>
      <c r="BM179"/>
      <c r="BN179"/>
      <c r="BO179"/>
    </row>
    <row r="180" spans="40:67" ht="15">
      <c r="BF180"/>
      <c r="BG180"/>
      <c r="BH180"/>
      <c r="BI180"/>
      <c r="BJ180"/>
      <c r="BK180"/>
      <c r="BL180"/>
      <c r="BM180"/>
      <c r="BN180"/>
      <c r="BO180"/>
    </row>
    <row r="181" spans="40:67" ht="15">
      <c r="BF181"/>
      <c r="BG181"/>
      <c r="BH181"/>
      <c r="BI181"/>
      <c r="BJ181"/>
      <c r="BK181"/>
      <c r="BL181"/>
      <c r="BM181"/>
      <c r="BN181"/>
      <c r="BO181"/>
    </row>
    <row r="182" spans="40:67" ht="15">
      <c r="BF182"/>
      <c r="BG182"/>
      <c r="BH182"/>
      <c r="BI182"/>
      <c r="BJ182"/>
      <c r="BK182"/>
      <c r="BL182"/>
      <c r="BM182"/>
      <c r="BN182"/>
      <c r="BO182"/>
    </row>
    <row r="183" spans="40:67" ht="15">
      <c r="BF183"/>
      <c r="BG183"/>
      <c r="BH183"/>
      <c r="BI183"/>
      <c r="BJ183"/>
      <c r="BK183"/>
      <c r="BL183"/>
    </row>
    <row r="184" spans="40:67" ht="15">
      <c r="BF184"/>
      <c r="BG184"/>
      <c r="BH184"/>
      <c r="BI184"/>
      <c r="BJ184"/>
      <c r="BK184"/>
      <c r="BL184"/>
    </row>
    <row r="185" spans="40:67" ht="15">
      <c r="BF185"/>
      <c r="BG185"/>
      <c r="BH185"/>
      <c r="BI185"/>
      <c r="BJ185"/>
      <c r="BK185"/>
      <c r="BL185"/>
    </row>
    <row r="186" spans="40:67" ht="15">
      <c r="BF186"/>
      <c r="BG186"/>
      <c r="BH186"/>
      <c r="BI186"/>
      <c r="BJ186"/>
      <c r="BK186"/>
      <c r="BL186"/>
    </row>
    <row r="187" spans="40:67" ht="15">
      <c r="BF187"/>
      <c r="BG187"/>
      <c r="BH187"/>
      <c r="BI187"/>
      <c r="BJ187"/>
      <c r="BK187"/>
      <c r="BL187"/>
    </row>
    <row r="188" spans="40:67" ht="15">
      <c r="BF188"/>
      <c r="BG188"/>
      <c r="BH188"/>
      <c r="BI188"/>
      <c r="BJ188"/>
      <c r="BK188"/>
      <c r="BL188"/>
    </row>
    <row r="189" spans="40:67" ht="15">
      <c r="BF189"/>
      <c r="BG189"/>
      <c r="BH189"/>
      <c r="BI189"/>
      <c r="BJ189"/>
      <c r="BK189"/>
      <c r="BL189"/>
    </row>
    <row r="190" spans="40:67" ht="15">
      <c r="BF190"/>
      <c r="BG190"/>
      <c r="BH190"/>
      <c r="BI190"/>
      <c r="BJ190"/>
      <c r="BK190"/>
      <c r="BL190"/>
    </row>
    <row r="191" spans="40:67" ht="15">
      <c r="BF191"/>
      <c r="BG191"/>
      <c r="BH191"/>
      <c r="BI191"/>
      <c r="BJ191"/>
      <c r="BK191"/>
      <c r="BL191"/>
    </row>
    <row r="192" spans="40:67" ht="15">
      <c r="BF192"/>
      <c r="BG192"/>
      <c r="BH192"/>
      <c r="BI192"/>
      <c r="BJ192"/>
      <c r="BK192"/>
      <c r="BL192"/>
    </row>
    <row r="193" spans="58:64" ht="15">
      <c r="BF193"/>
      <c r="BG193"/>
      <c r="BH193"/>
      <c r="BI193"/>
      <c r="BJ193"/>
      <c r="BK193"/>
      <c r="BL193"/>
    </row>
    <row r="194" spans="58:64" ht="15">
      <c r="BF194"/>
      <c r="BG194"/>
      <c r="BH194"/>
      <c r="BI194"/>
      <c r="BJ194"/>
      <c r="BK194"/>
      <c r="BL194"/>
    </row>
    <row r="195" spans="58:64" ht="15">
      <c r="BF195"/>
      <c r="BG195"/>
      <c r="BH195"/>
      <c r="BI195"/>
      <c r="BJ195"/>
      <c r="BK195"/>
      <c r="BL195"/>
    </row>
    <row r="196" spans="58:64" ht="15">
      <c r="BF196"/>
      <c r="BG196"/>
      <c r="BH196"/>
      <c r="BI196"/>
      <c r="BJ196"/>
      <c r="BK196"/>
      <c r="BL196"/>
    </row>
    <row r="197" spans="58:64" ht="15">
      <c r="BF197"/>
      <c r="BG197"/>
      <c r="BH197"/>
      <c r="BI197"/>
      <c r="BJ197"/>
      <c r="BK197"/>
      <c r="BL197"/>
    </row>
    <row r="198" spans="58:64" ht="15">
      <c r="BF198"/>
      <c r="BG198"/>
      <c r="BH198"/>
      <c r="BI198"/>
      <c r="BJ198"/>
      <c r="BK198"/>
      <c r="BL198"/>
    </row>
    <row r="199" spans="58:64" ht="15">
      <c r="BF199"/>
      <c r="BG199"/>
      <c r="BH199"/>
      <c r="BI199"/>
      <c r="BJ199"/>
      <c r="BK199"/>
      <c r="BL199"/>
    </row>
    <row r="200" spans="58:64" ht="15">
      <c r="BF200"/>
      <c r="BG200"/>
      <c r="BH200"/>
      <c r="BI200"/>
      <c r="BJ200"/>
      <c r="BK200"/>
      <c r="BL200"/>
    </row>
    <row r="201" spans="58:64" ht="15">
      <c r="BF201"/>
      <c r="BG201"/>
      <c r="BH201"/>
      <c r="BI201"/>
      <c r="BJ201"/>
      <c r="BK201"/>
      <c r="BL201"/>
    </row>
    <row r="202" spans="58:64" ht="15">
      <c r="BF202"/>
      <c r="BG202"/>
      <c r="BH202"/>
      <c r="BI202"/>
      <c r="BJ202"/>
      <c r="BK202"/>
      <c r="BL202"/>
    </row>
    <row r="203" spans="58:64" ht="15">
      <c r="BF203"/>
      <c r="BG203"/>
      <c r="BH203"/>
      <c r="BI203"/>
      <c r="BJ203"/>
      <c r="BK203"/>
      <c r="BL203"/>
    </row>
    <row r="204" spans="58:64" ht="15">
      <c r="BF204"/>
      <c r="BG204"/>
      <c r="BH204"/>
      <c r="BI204"/>
      <c r="BJ204"/>
      <c r="BK204"/>
      <c r="BL204"/>
    </row>
  </sheetData>
  <mergeCells count="51">
    <mergeCell ref="A35:A36"/>
    <mergeCell ref="A38:A41"/>
    <mergeCell ref="A44:A45"/>
    <mergeCell ref="A47:A48"/>
    <mergeCell ref="AJ37:AK37"/>
    <mergeCell ref="AI36:AM36"/>
    <mergeCell ref="F7:G7"/>
    <mergeCell ref="J7:K7"/>
    <mergeCell ref="L7:M7"/>
    <mergeCell ref="N7:O7"/>
    <mergeCell ref="A1:L1"/>
    <mergeCell ref="A3:AC3"/>
    <mergeCell ref="A4:S4"/>
    <mergeCell ref="V7:W7"/>
    <mergeCell ref="H7:I7"/>
    <mergeCell ref="P7:Q7"/>
    <mergeCell ref="R7:S7"/>
    <mergeCell ref="B7:C7"/>
    <mergeCell ref="D7:E7"/>
    <mergeCell ref="X7:Y7"/>
    <mergeCell ref="T7:U7"/>
    <mergeCell ref="B6:I6"/>
    <mergeCell ref="J6:Q6"/>
    <mergeCell ref="R6:Y6"/>
    <mergeCell ref="Z6:AG6"/>
    <mergeCell ref="AJ6:AQ6"/>
    <mergeCell ref="AI4:BG4"/>
    <mergeCell ref="AI3:BG3"/>
    <mergeCell ref="Z7:AA7"/>
    <mergeCell ref="AB7:AC7"/>
    <mergeCell ref="AR6:AY6"/>
    <mergeCell ref="AZ6:BG6"/>
    <mergeCell ref="AI5:BG5"/>
    <mergeCell ref="AP7:AQ7"/>
    <mergeCell ref="AJ7:AK7"/>
    <mergeCell ref="AL7:AM7"/>
    <mergeCell ref="AN7:AO7"/>
    <mergeCell ref="AF7:AG7"/>
    <mergeCell ref="AD7:AE7"/>
    <mergeCell ref="AR7:AS7"/>
    <mergeCell ref="BF36:BJ36"/>
    <mergeCell ref="AT7:AU7"/>
    <mergeCell ref="BM36:BO36"/>
    <mergeCell ref="AX36:BB36"/>
    <mergeCell ref="BF7:BG7"/>
    <mergeCell ref="BB7:BC7"/>
    <mergeCell ref="BD7:BE7"/>
    <mergeCell ref="AP36:AT36"/>
    <mergeCell ref="AZ7:BA7"/>
    <mergeCell ref="AV7:AW7"/>
    <mergeCell ref="AX7:AY7"/>
  </mergeCells>
  <conditionalFormatting sqref="F50 N62:S62">
    <cfRule type="expression" dxfId="0" priority="4" stopIfTrue="1">
      <formula>MOD(ROUND(ROW()/2,0),2)=0</formula>
    </cfRule>
  </conditionalFormatting>
  <pageMargins left="0.17" right="0.17" top="0.4" bottom="0.36" header="0.31496062992125984" footer="0.31496062992125984"/>
  <pageSetup paperSize="9" scale="23" orientation="landscape" horizontalDpi="4294967293" verticalDpi="4294967293" r:id="rId1"/>
  <drawing r:id="rId2"/>
</worksheet>
</file>

<file path=xl/worksheets/sheet22.xml><?xml version="1.0" encoding="utf-8"?>
<worksheet xmlns="http://schemas.openxmlformats.org/spreadsheetml/2006/main" xmlns:r="http://schemas.openxmlformats.org/officeDocument/2006/relationships">
  <sheetPr>
    <pageSetUpPr fitToPage="1"/>
  </sheetPr>
  <dimension ref="A1:AQ74"/>
  <sheetViews>
    <sheetView zoomScale="60" zoomScaleNormal="60" workbookViewId="0">
      <selection sqref="A1:O1"/>
    </sheetView>
  </sheetViews>
  <sheetFormatPr baseColWidth="10" defaultColWidth="10.77734375" defaultRowHeight="14.25"/>
  <cols>
    <col min="1" max="1" width="12.21875" style="938" customWidth="1"/>
    <col min="2" max="2" width="7" style="938" customWidth="1"/>
    <col min="3" max="3" width="6.21875" style="938" customWidth="1"/>
    <col min="4" max="11" width="7" style="938" customWidth="1"/>
    <col min="12" max="12" width="7.77734375" style="938" customWidth="1"/>
    <col min="13" max="13" width="7" style="938" customWidth="1"/>
    <col min="14" max="14" width="7.77734375" style="938" customWidth="1"/>
    <col min="15" max="15" width="7" style="938" customWidth="1"/>
    <col min="16" max="16" width="7.77734375" style="938" customWidth="1"/>
    <col min="17" max="17" width="7" style="938" customWidth="1"/>
    <col min="18" max="18" width="1.77734375" style="938" customWidth="1"/>
    <col min="19" max="19" width="10.77734375" style="938" customWidth="1"/>
    <col min="20" max="27" width="5.5546875" style="938" customWidth="1"/>
    <col min="28" max="28" width="2.44140625" style="938" customWidth="1"/>
    <col min="29" max="29" width="10.77734375" style="938" customWidth="1"/>
    <col min="30" max="33" width="5.5546875" style="938" customWidth="1"/>
    <col min="34" max="34" width="1.77734375" style="938" customWidth="1"/>
    <col min="35" max="35" width="10.77734375" style="938"/>
    <col min="36" max="38" width="4.77734375" style="938" customWidth="1"/>
    <col min="39" max="39" width="6.77734375" style="938" customWidth="1"/>
    <col min="40" max="16384" width="10.77734375" style="938"/>
  </cols>
  <sheetData>
    <row r="1" spans="1:43" ht="21.4" customHeight="1">
      <c r="A1" s="2282" t="s">
        <v>899</v>
      </c>
      <c r="B1" s="2282"/>
      <c r="C1" s="2282"/>
      <c r="D1" s="2282"/>
      <c r="E1" s="2282"/>
      <c r="F1" s="2282"/>
      <c r="G1" s="2282"/>
      <c r="H1" s="2282"/>
      <c r="I1" s="2282"/>
      <c r="J1" s="2282"/>
      <c r="K1" s="2282"/>
      <c r="L1" s="2282"/>
      <c r="M1" s="2282"/>
      <c r="N1" s="2282"/>
      <c r="O1" s="2282"/>
      <c r="P1" s="1121"/>
      <c r="Q1" s="1121"/>
      <c r="R1" s="1120"/>
      <c r="S1" s="2284" t="s">
        <v>899</v>
      </c>
      <c r="T1" s="2284"/>
      <c r="U1" s="2284"/>
      <c r="V1" s="2284"/>
      <c r="W1" s="2284"/>
      <c r="X1" s="2284"/>
      <c r="Y1" s="2284"/>
      <c r="Z1" s="2284"/>
      <c r="AA1" s="2284"/>
      <c r="AB1" s="2284"/>
      <c r="AC1" s="2284"/>
      <c r="AD1" s="2284"/>
      <c r="AE1" s="2284"/>
      <c r="AF1" s="2284"/>
      <c r="AG1" s="2284"/>
    </row>
    <row r="2" spans="1:43" ht="26.45" customHeight="1">
      <c r="A2" s="2283" t="s">
        <v>97</v>
      </c>
      <c r="B2" s="2283"/>
      <c r="C2" s="2283"/>
      <c r="D2" s="2283"/>
      <c r="E2" s="2283"/>
      <c r="F2" s="2283"/>
      <c r="G2" s="2283"/>
      <c r="H2" s="2283"/>
      <c r="I2" s="2283"/>
      <c r="J2" s="2283"/>
      <c r="K2" s="2283"/>
      <c r="L2" s="2283"/>
      <c r="M2" s="2283"/>
      <c r="N2" s="2283"/>
      <c r="O2" s="2283"/>
      <c r="P2" s="1119"/>
      <c r="Q2" s="1119"/>
      <c r="S2" s="2283" t="s">
        <v>97</v>
      </c>
      <c r="T2" s="2283"/>
      <c r="U2" s="2283"/>
      <c r="V2" s="2283"/>
      <c r="W2" s="2283"/>
      <c r="X2" s="2283"/>
      <c r="Y2" s="2283"/>
      <c r="Z2" s="2283"/>
      <c r="AA2" s="2283"/>
      <c r="AB2" s="2283"/>
      <c r="AC2" s="2283"/>
      <c r="AD2" s="2283"/>
      <c r="AE2" s="2283"/>
      <c r="AF2" s="2283"/>
      <c r="AG2" s="2283"/>
    </row>
    <row r="4" spans="1:43" ht="15">
      <c r="S4" s="1031"/>
    </row>
    <row r="5" spans="1:43" ht="25.15" customHeight="1">
      <c r="A5" s="1118"/>
      <c r="B5" s="2218" t="s">
        <v>98</v>
      </c>
      <c r="C5" s="2219"/>
      <c r="D5" s="2219"/>
      <c r="E5" s="2219"/>
      <c r="F5" s="2219"/>
      <c r="G5" s="2219"/>
      <c r="H5" s="2219"/>
      <c r="I5" s="2220"/>
      <c r="J5" s="2239" t="s">
        <v>99</v>
      </c>
      <c r="K5" s="2239"/>
      <c r="L5" s="2239"/>
      <c r="M5" s="2239"/>
      <c r="N5" s="2239"/>
      <c r="O5" s="2239"/>
      <c r="P5" s="2239"/>
      <c r="Q5" s="2239"/>
      <c r="R5" s="1117"/>
      <c r="S5" s="2280" t="s">
        <v>100</v>
      </c>
      <c r="T5" s="2280"/>
      <c r="U5" s="2280"/>
      <c r="V5" s="2280"/>
      <c r="W5" s="2280"/>
      <c r="X5" s="2280"/>
      <c r="Y5" s="2280"/>
      <c r="Z5" s="2280"/>
      <c r="AA5" s="2280"/>
      <c r="AC5" s="2280" t="s">
        <v>100</v>
      </c>
      <c r="AD5" s="2280"/>
      <c r="AE5" s="2280"/>
      <c r="AF5" s="2280"/>
      <c r="AG5" s="2280"/>
      <c r="AI5" s="2280" t="s">
        <v>100</v>
      </c>
      <c r="AJ5" s="2280"/>
      <c r="AK5" s="2280"/>
      <c r="AL5" s="2280"/>
      <c r="AM5" s="2280"/>
    </row>
    <row r="6" spans="1:43">
      <c r="A6" s="957"/>
      <c r="B6" s="2250">
        <v>2010</v>
      </c>
      <c r="C6" s="2250"/>
      <c r="D6" s="2250">
        <v>2012</v>
      </c>
      <c r="E6" s="2250"/>
      <c r="F6" s="2250">
        <v>2013</v>
      </c>
      <c r="G6" s="2250"/>
      <c r="H6" s="2250" t="s">
        <v>121</v>
      </c>
      <c r="I6" s="2250"/>
      <c r="J6" s="2213">
        <v>2010</v>
      </c>
      <c r="K6" s="2213"/>
      <c r="L6" s="2213">
        <v>2012</v>
      </c>
      <c r="M6" s="2213"/>
      <c r="N6" s="2213">
        <v>2013</v>
      </c>
      <c r="O6" s="2213"/>
      <c r="P6" s="2213">
        <v>2015</v>
      </c>
      <c r="Q6" s="2213"/>
      <c r="R6" s="970"/>
      <c r="S6" s="1115"/>
      <c r="T6" s="2281">
        <v>2010</v>
      </c>
      <c r="U6" s="2281"/>
      <c r="V6" s="2281">
        <v>2012</v>
      </c>
      <c r="W6" s="2281"/>
      <c r="X6" s="2281">
        <v>2013</v>
      </c>
      <c r="Y6" s="2281"/>
      <c r="Z6" s="2281">
        <v>2015</v>
      </c>
      <c r="AA6" s="2281"/>
      <c r="AC6" s="1115"/>
      <c r="AD6" s="1116">
        <v>2010</v>
      </c>
      <c r="AE6" s="1114">
        <v>2012</v>
      </c>
      <c r="AF6" s="2281" t="s">
        <v>121</v>
      </c>
      <c r="AG6" s="2281"/>
      <c r="AI6" s="1115"/>
      <c r="AJ6" s="1116">
        <v>2010</v>
      </c>
      <c r="AK6" s="1114">
        <v>2012</v>
      </c>
      <c r="AL6" s="2281" t="s">
        <v>121</v>
      </c>
      <c r="AM6" s="2281"/>
    </row>
    <row r="7" spans="1:43">
      <c r="A7" s="957"/>
      <c r="B7" s="950" t="s">
        <v>9</v>
      </c>
      <c r="C7" s="950" t="s">
        <v>87</v>
      </c>
      <c r="D7" s="950" t="s">
        <v>9</v>
      </c>
      <c r="E7" s="950" t="s">
        <v>87</v>
      </c>
      <c r="F7" s="950" t="s">
        <v>9</v>
      </c>
      <c r="G7" s="950" t="s">
        <v>87</v>
      </c>
      <c r="H7" s="950" t="s">
        <v>9</v>
      </c>
      <c r="I7" s="950" t="s">
        <v>87</v>
      </c>
      <c r="J7" s="951" t="s">
        <v>9</v>
      </c>
      <c r="K7" s="951" t="s">
        <v>87</v>
      </c>
      <c r="L7" s="951" t="s">
        <v>9</v>
      </c>
      <c r="M7" s="951" t="s">
        <v>87</v>
      </c>
      <c r="N7" s="951" t="s">
        <v>9</v>
      </c>
      <c r="O7" s="951" t="s">
        <v>87</v>
      </c>
      <c r="P7" s="951" t="s">
        <v>9</v>
      </c>
      <c r="Q7" s="951" t="s">
        <v>87</v>
      </c>
      <c r="R7" s="970"/>
      <c r="S7" s="1115"/>
      <c r="T7" s="1114" t="s">
        <v>9</v>
      </c>
      <c r="U7" s="1114" t="s">
        <v>87</v>
      </c>
      <c r="V7" s="1114" t="s">
        <v>9</v>
      </c>
      <c r="W7" s="1114" t="s">
        <v>87</v>
      </c>
      <c r="X7" s="1114" t="s">
        <v>9</v>
      </c>
      <c r="Y7" s="1114" t="s">
        <v>87</v>
      </c>
      <c r="Z7" s="1114" t="s">
        <v>9</v>
      </c>
      <c r="AA7" s="1114" t="s">
        <v>87</v>
      </c>
      <c r="AC7" s="1115"/>
      <c r="AD7" s="1114" t="s">
        <v>9</v>
      </c>
      <c r="AE7" s="1114" t="s">
        <v>9</v>
      </c>
      <c r="AF7" s="1114" t="s">
        <v>9</v>
      </c>
      <c r="AG7" s="1114" t="s">
        <v>87</v>
      </c>
      <c r="AI7" s="1115"/>
      <c r="AJ7" s="1114" t="s">
        <v>9</v>
      </c>
      <c r="AK7" s="1114" t="s">
        <v>9</v>
      </c>
      <c r="AL7" s="1114" t="s">
        <v>9</v>
      </c>
      <c r="AM7" s="1114" t="s">
        <v>87</v>
      </c>
    </row>
    <row r="8" spans="1:43">
      <c r="A8" s="957"/>
      <c r="B8" s="954"/>
      <c r="C8" s="954"/>
      <c r="D8" s="954"/>
      <c r="E8" s="954"/>
      <c r="F8" s="954"/>
      <c r="G8" s="954"/>
      <c r="H8" s="954"/>
      <c r="I8" s="954"/>
      <c r="J8" s="954"/>
      <c r="K8" s="954"/>
      <c r="L8" s="954"/>
      <c r="M8" s="954"/>
      <c r="N8" s="954"/>
      <c r="O8" s="954"/>
      <c r="P8" s="954"/>
      <c r="Q8" s="954"/>
      <c r="R8" s="973"/>
      <c r="S8" s="956"/>
      <c r="T8" s="954"/>
      <c r="U8" s="954"/>
      <c r="V8" s="954"/>
      <c r="W8" s="954"/>
      <c r="X8" s="954"/>
      <c r="Y8" s="954"/>
      <c r="Z8" s="954"/>
      <c r="AA8" s="954"/>
      <c r="AB8" s="955"/>
      <c r="AC8" s="956"/>
      <c r="AD8" s="954"/>
      <c r="AE8" s="954"/>
      <c r="AF8" s="954"/>
      <c r="AG8" s="954"/>
      <c r="AI8" s="957"/>
      <c r="AJ8" s="957"/>
      <c r="AK8" s="957"/>
      <c r="AL8" s="957"/>
      <c r="AM8" s="957"/>
    </row>
    <row r="9" spans="1:43">
      <c r="A9" s="1101" t="s">
        <v>28</v>
      </c>
      <c r="B9" s="865">
        <v>1751339</v>
      </c>
      <c r="C9" s="865">
        <v>972112</v>
      </c>
      <c r="D9" s="934">
        <v>1424328</v>
      </c>
      <c r="E9" s="934">
        <v>788243</v>
      </c>
      <c r="F9" s="934">
        <v>1408111</v>
      </c>
      <c r="G9" s="934">
        <v>695731</v>
      </c>
      <c r="H9" s="1469">
        <v>1475586</v>
      </c>
      <c r="I9" s="934">
        <v>790497</v>
      </c>
      <c r="J9" s="865">
        <v>3300149</v>
      </c>
      <c r="K9" s="865">
        <v>1651693</v>
      </c>
      <c r="L9" s="934">
        <v>2200163</v>
      </c>
      <c r="M9" s="934">
        <v>1109573</v>
      </c>
      <c r="N9" s="934">
        <v>2180244</v>
      </c>
      <c r="O9" s="934">
        <v>989379</v>
      </c>
      <c r="P9" s="1469">
        <v>2321513</v>
      </c>
      <c r="Q9" s="934">
        <v>1151526</v>
      </c>
      <c r="R9" s="974"/>
      <c r="S9" s="1720" t="s">
        <v>28</v>
      </c>
      <c r="T9" s="1721">
        <v>53.068482665479657</v>
      </c>
      <c r="U9" s="1721">
        <v>58.855489488664062</v>
      </c>
      <c r="V9" s="1722">
        <v>64.737385366447853</v>
      </c>
      <c r="W9" s="1722">
        <v>71.040210964037527</v>
      </c>
      <c r="X9" s="1722">
        <v>64.585018924487343</v>
      </c>
      <c r="Y9" s="1722">
        <v>70.319968384208678</v>
      </c>
      <c r="Z9" s="1722">
        <v>63.561392936416894</v>
      </c>
      <c r="AA9" s="1722">
        <v>68.64777694989084</v>
      </c>
      <c r="AB9" s="1000"/>
      <c r="AC9" s="1402" t="s">
        <v>28</v>
      </c>
      <c r="AD9" s="1239">
        <v>53.068482665479657</v>
      </c>
      <c r="AE9" s="1352">
        <v>64.737385366447853</v>
      </c>
      <c r="AF9" s="1352">
        <v>63.561392936416894</v>
      </c>
      <c r="AG9" s="1352">
        <v>68.64777694989084</v>
      </c>
      <c r="AH9" s="1000"/>
      <c r="AI9" s="1101" t="s">
        <v>29</v>
      </c>
      <c r="AJ9" s="975"/>
      <c r="AK9" s="959">
        <v>81.501222292509013</v>
      </c>
      <c r="AL9" s="1071">
        <v>84.501122827038273</v>
      </c>
      <c r="AM9" s="1040">
        <v>87.495944644396005</v>
      </c>
    </row>
    <row r="10" spans="1:43">
      <c r="A10" s="179" t="s">
        <v>12</v>
      </c>
      <c r="B10" s="1469" t="s">
        <v>10</v>
      </c>
      <c r="C10" s="1469" t="s">
        <v>10</v>
      </c>
      <c r="D10" s="1469" t="s">
        <v>10</v>
      </c>
      <c r="E10" s="1469" t="s">
        <v>10</v>
      </c>
      <c r="F10" s="1469" t="s">
        <v>10</v>
      </c>
      <c r="G10" s="1469" t="s">
        <v>10</v>
      </c>
      <c r="H10" s="1469" t="s">
        <v>10</v>
      </c>
      <c r="I10" s="1469" t="s">
        <v>10</v>
      </c>
      <c r="J10" s="1469" t="s">
        <v>10</v>
      </c>
      <c r="K10" s="1469" t="s">
        <v>10</v>
      </c>
      <c r="L10" s="1469" t="s">
        <v>10</v>
      </c>
      <c r="M10" s="1469" t="s">
        <v>10</v>
      </c>
      <c r="N10" s="1469" t="s">
        <v>10</v>
      </c>
      <c r="O10" s="1469" t="s">
        <v>10</v>
      </c>
      <c r="P10" s="1469" t="s">
        <v>10</v>
      </c>
      <c r="Q10" s="1469" t="s">
        <v>10</v>
      </c>
      <c r="R10" s="974"/>
      <c r="S10" s="1101" t="s">
        <v>12</v>
      </c>
      <c r="T10" s="959" t="s">
        <v>45</v>
      </c>
      <c r="U10" s="959" t="s">
        <v>45</v>
      </c>
      <c r="V10" s="959" t="s">
        <v>45</v>
      </c>
      <c r="W10" s="959" t="s">
        <v>45</v>
      </c>
      <c r="X10" s="959" t="s">
        <v>45</v>
      </c>
      <c r="Y10" s="959" t="s">
        <v>45</v>
      </c>
      <c r="Z10" s="959" t="s">
        <v>45</v>
      </c>
      <c r="AA10" s="959" t="s">
        <v>45</v>
      </c>
      <c r="AB10" s="1000"/>
      <c r="AC10" s="1402" t="s">
        <v>12</v>
      </c>
      <c r="AD10" s="1239" t="s">
        <v>45</v>
      </c>
      <c r="AE10" s="1239" t="s">
        <v>45</v>
      </c>
      <c r="AF10" s="1239" t="s">
        <v>45</v>
      </c>
      <c r="AG10" s="1239" t="s">
        <v>45</v>
      </c>
      <c r="AH10" s="1000"/>
      <c r="AI10" s="1101" t="s">
        <v>79</v>
      </c>
      <c r="AJ10" s="959">
        <v>77.12089876992971</v>
      </c>
      <c r="AK10" s="959">
        <v>81.36846427646779</v>
      </c>
      <c r="AL10" s="959">
        <v>82.02388274198853</v>
      </c>
      <c r="AM10" s="959">
        <v>80.888939926580235</v>
      </c>
    </row>
    <row r="11" spans="1:43">
      <c r="A11" s="179" t="s">
        <v>13</v>
      </c>
      <c r="B11" s="865" t="s">
        <v>11</v>
      </c>
      <c r="C11" s="865" t="s">
        <v>11</v>
      </c>
      <c r="D11" s="865">
        <v>9425735</v>
      </c>
      <c r="E11" s="865">
        <v>5125818</v>
      </c>
      <c r="F11" s="865">
        <v>9834503</v>
      </c>
      <c r="G11" s="865">
        <v>5388018</v>
      </c>
      <c r="H11" s="865">
        <v>9736202</v>
      </c>
      <c r="I11" s="865">
        <v>5299717</v>
      </c>
      <c r="J11" s="865" t="s">
        <v>11</v>
      </c>
      <c r="K11" s="865" t="s">
        <v>11</v>
      </c>
      <c r="L11" s="958">
        <v>15828581</v>
      </c>
      <c r="M11" s="958">
        <v>7883586</v>
      </c>
      <c r="N11" s="958">
        <v>15841314</v>
      </c>
      <c r="O11" s="958">
        <v>7992206</v>
      </c>
      <c r="P11" s="958">
        <v>15600347</v>
      </c>
      <c r="Q11" s="958">
        <v>7824557</v>
      </c>
      <c r="R11" s="979"/>
      <c r="S11" s="1101" t="s">
        <v>13</v>
      </c>
      <c r="T11" s="959" t="s">
        <v>11</v>
      </c>
      <c r="U11" s="959" t="s">
        <v>11</v>
      </c>
      <c r="V11" s="959">
        <v>59.548831319750015</v>
      </c>
      <c r="W11" s="959">
        <v>65.01886324319922</v>
      </c>
      <c r="X11" s="959">
        <v>62.081358907474474</v>
      </c>
      <c r="Y11" s="959">
        <v>67.415904945393052</v>
      </c>
      <c r="Z11" s="1071">
        <v>62.410163055988434</v>
      </c>
      <c r="AA11" s="1040">
        <v>67.73184731097237</v>
      </c>
      <c r="AB11" s="1000"/>
      <c r="AC11" s="1402" t="s">
        <v>13</v>
      </c>
      <c r="AD11" s="1239" t="s">
        <v>10</v>
      </c>
      <c r="AE11" s="1239">
        <v>59.548831319750015</v>
      </c>
      <c r="AF11" s="1403">
        <v>62.410163055988434</v>
      </c>
      <c r="AG11" s="1363">
        <v>67.73184731097237</v>
      </c>
      <c r="AH11" s="1000"/>
      <c r="AI11" s="1101" t="s">
        <v>34</v>
      </c>
      <c r="AJ11" s="959">
        <v>59.14550168621863</v>
      </c>
      <c r="AK11" s="959">
        <v>67.822568039321254</v>
      </c>
      <c r="AL11" s="1071">
        <v>77.001714499241672</v>
      </c>
      <c r="AM11" s="1040">
        <v>82.02760210414327</v>
      </c>
    </row>
    <row r="12" spans="1:43">
      <c r="A12" s="179" t="s">
        <v>29</v>
      </c>
      <c r="B12" s="958" t="s">
        <v>11</v>
      </c>
      <c r="C12" s="958" t="s">
        <v>11</v>
      </c>
      <c r="D12" s="958">
        <v>1207223</v>
      </c>
      <c r="E12" s="958">
        <v>613851</v>
      </c>
      <c r="F12" s="958">
        <v>1318218</v>
      </c>
      <c r="G12" s="958">
        <v>691923</v>
      </c>
      <c r="H12" s="958">
        <v>1312114</v>
      </c>
      <c r="I12" s="958">
        <v>690413</v>
      </c>
      <c r="J12" s="958" t="s">
        <v>11</v>
      </c>
      <c r="K12" s="958" t="s">
        <v>11</v>
      </c>
      <c r="L12" s="958">
        <v>1481233</v>
      </c>
      <c r="M12" s="958">
        <v>744923</v>
      </c>
      <c r="N12" s="958">
        <v>1600359</v>
      </c>
      <c r="O12" s="958">
        <v>819501</v>
      </c>
      <c r="P12" s="958">
        <v>1552777</v>
      </c>
      <c r="Q12" s="958">
        <v>789080</v>
      </c>
      <c r="R12" s="974"/>
      <c r="S12" s="1101" t="s">
        <v>29</v>
      </c>
      <c r="T12" s="975" t="s">
        <v>11</v>
      </c>
      <c r="U12" s="975" t="s">
        <v>11</v>
      </c>
      <c r="V12" s="959">
        <v>81.501222292509013</v>
      </c>
      <c r="W12" s="959">
        <v>82.404624370572535</v>
      </c>
      <c r="X12" s="959">
        <v>82.370143199119696</v>
      </c>
      <c r="Y12" s="959">
        <v>84.432233761764792</v>
      </c>
      <c r="Z12" s="1071">
        <v>84.501122827038273</v>
      </c>
      <c r="AA12" s="1040">
        <v>87.495944644396005</v>
      </c>
      <c r="AB12" s="1000"/>
      <c r="AC12" s="1402" t="s">
        <v>29</v>
      </c>
      <c r="AD12" s="1404" t="s">
        <v>11</v>
      </c>
      <c r="AE12" s="1239">
        <v>81.501222292509013</v>
      </c>
      <c r="AF12" s="1403">
        <v>84.501122827038273</v>
      </c>
      <c r="AG12" s="1363">
        <v>87.495944644396005</v>
      </c>
      <c r="AH12" s="1000"/>
      <c r="AI12" s="1110" t="s">
        <v>32</v>
      </c>
      <c r="AJ12" s="959">
        <v>61.466766299876177</v>
      </c>
      <c r="AK12" s="959">
        <v>63.010381862352396</v>
      </c>
      <c r="AL12" s="1071">
        <v>65.813937518508823</v>
      </c>
      <c r="AM12" s="1040">
        <v>71.402777644773835</v>
      </c>
    </row>
    <row r="13" spans="1:43">
      <c r="A13" s="179" t="s">
        <v>30</v>
      </c>
      <c r="B13" s="958" t="s">
        <v>11</v>
      </c>
      <c r="C13" s="958" t="s">
        <v>11</v>
      </c>
      <c r="D13" s="958" t="s">
        <v>11</v>
      </c>
      <c r="E13" s="958" t="s">
        <v>11</v>
      </c>
      <c r="F13" s="958" t="s">
        <v>11</v>
      </c>
      <c r="G13" s="958" t="s">
        <v>11</v>
      </c>
      <c r="H13" s="958" t="s">
        <v>11</v>
      </c>
      <c r="I13" s="958" t="s">
        <v>11</v>
      </c>
      <c r="J13" s="958">
        <v>4048318</v>
      </c>
      <c r="K13" s="958">
        <v>1988818</v>
      </c>
      <c r="L13" s="958">
        <v>4169560</v>
      </c>
      <c r="M13" s="958">
        <v>2037584</v>
      </c>
      <c r="N13" s="958">
        <v>4222511</v>
      </c>
      <c r="O13" s="958">
        <v>2061652</v>
      </c>
      <c r="P13" s="958">
        <v>4264257</v>
      </c>
      <c r="Q13" s="958">
        <v>2081630</v>
      </c>
      <c r="R13" s="979"/>
      <c r="S13" s="1101" t="s">
        <v>30</v>
      </c>
      <c r="T13" s="1107" t="s">
        <v>11</v>
      </c>
      <c r="U13" s="1107" t="s">
        <v>11</v>
      </c>
      <c r="V13" s="1107" t="s">
        <v>11</v>
      </c>
      <c r="W13" s="1107" t="s">
        <v>11</v>
      </c>
      <c r="X13" s="1107" t="s">
        <v>11</v>
      </c>
      <c r="Y13" s="1107" t="s">
        <v>11</v>
      </c>
      <c r="Z13" s="1107" t="s">
        <v>11</v>
      </c>
      <c r="AA13" s="1107" t="s">
        <v>11</v>
      </c>
      <c r="AB13" s="1000"/>
      <c r="AC13" s="1402" t="s">
        <v>30</v>
      </c>
      <c r="AD13" s="1405" t="s">
        <v>11</v>
      </c>
      <c r="AE13" s="1405" t="s">
        <v>11</v>
      </c>
      <c r="AF13" s="1405" t="s">
        <v>11</v>
      </c>
      <c r="AG13" s="1405" t="s">
        <v>11</v>
      </c>
      <c r="AH13" s="1112"/>
      <c r="AI13" s="1101" t="s">
        <v>17</v>
      </c>
      <c r="AJ13" s="959">
        <v>58.655728107435515</v>
      </c>
      <c r="AK13" s="959">
        <v>66.383596846488274</v>
      </c>
      <c r="AL13" s="987">
        <v>65.111669529839489</v>
      </c>
      <c r="AM13" s="987">
        <v>66.373635632780548</v>
      </c>
      <c r="AN13" s="1050"/>
      <c r="AO13" s="1050"/>
      <c r="AP13" s="1050"/>
      <c r="AQ13" s="1050"/>
    </row>
    <row r="14" spans="1:43">
      <c r="A14" s="179" t="s">
        <v>14</v>
      </c>
      <c r="B14" s="1470">
        <v>195557</v>
      </c>
      <c r="C14" s="1470">
        <v>104045</v>
      </c>
      <c r="D14" s="1470">
        <v>205304</v>
      </c>
      <c r="E14" s="1470">
        <v>107648</v>
      </c>
      <c r="F14" s="1470" t="s">
        <v>11</v>
      </c>
      <c r="G14" s="1470" t="s">
        <v>11</v>
      </c>
      <c r="H14" s="1470" t="s">
        <v>11</v>
      </c>
      <c r="I14" s="1470" t="s">
        <v>11</v>
      </c>
      <c r="J14" s="1470">
        <v>447670</v>
      </c>
      <c r="K14" s="1470">
        <v>219599</v>
      </c>
      <c r="L14" s="1470">
        <v>444231</v>
      </c>
      <c r="M14" s="1470">
        <v>215484</v>
      </c>
      <c r="N14" s="1470" t="s">
        <v>11</v>
      </c>
      <c r="O14" s="1470" t="s">
        <v>11</v>
      </c>
      <c r="P14" s="1470" t="s">
        <v>11</v>
      </c>
      <c r="Q14" s="1470" t="s">
        <v>11</v>
      </c>
      <c r="R14" s="974"/>
      <c r="S14" s="1101" t="s">
        <v>14</v>
      </c>
      <c r="T14" s="959">
        <v>43.683293497442307</v>
      </c>
      <c r="U14" s="959">
        <v>47.379541801192168</v>
      </c>
      <c r="V14" s="959">
        <v>46.215595039517723</v>
      </c>
      <c r="W14" s="959">
        <v>49.956377271630373</v>
      </c>
      <c r="X14" s="959" t="s">
        <v>11</v>
      </c>
      <c r="Y14" s="959" t="s">
        <v>11</v>
      </c>
      <c r="Z14" s="1109" t="s">
        <v>11</v>
      </c>
      <c r="AA14" s="1040" t="s">
        <v>11</v>
      </c>
      <c r="AB14" s="1000"/>
      <c r="AC14" s="1402" t="s">
        <v>14</v>
      </c>
      <c r="AD14" s="1239">
        <v>43.683293497442307</v>
      </c>
      <c r="AE14" s="1239">
        <v>46.215595039517723</v>
      </c>
      <c r="AF14" s="1406" t="s">
        <v>11</v>
      </c>
      <c r="AG14" s="1363" t="s">
        <v>11</v>
      </c>
      <c r="AH14" s="1000"/>
      <c r="AI14" s="1101" t="s">
        <v>28</v>
      </c>
      <c r="AJ14" s="959">
        <v>53.068482665479657</v>
      </c>
      <c r="AK14" s="987">
        <v>64.737385366447853</v>
      </c>
      <c r="AL14" s="987">
        <v>63.561392936416894</v>
      </c>
      <c r="AM14" s="987">
        <v>68.64777694989084</v>
      </c>
    </row>
    <row r="15" spans="1:43">
      <c r="A15" s="179" t="s">
        <v>15</v>
      </c>
      <c r="B15" s="1470" t="s">
        <v>10</v>
      </c>
      <c r="C15" s="1469" t="s">
        <v>10</v>
      </c>
      <c r="D15" s="865">
        <v>650599</v>
      </c>
      <c r="E15" s="1470" t="s">
        <v>10</v>
      </c>
      <c r="F15" s="1470" t="s">
        <v>10</v>
      </c>
      <c r="G15" s="1470" t="s">
        <v>10</v>
      </c>
      <c r="H15" s="1469" t="s">
        <v>10</v>
      </c>
      <c r="I15" s="1469" t="s">
        <v>10</v>
      </c>
      <c r="J15" s="1469" t="s">
        <v>10</v>
      </c>
      <c r="K15" s="1469" t="s">
        <v>10</v>
      </c>
      <c r="L15" s="865">
        <v>826658</v>
      </c>
      <c r="M15" s="1469" t="s">
        <v>10</v>
      </c>
      <c r="N15" s="1469" t="s">
        <v>10</v>
      </c>
      <c r="O15" s="1469" t="s">
        <v>10</v>
      </c>
      <c r="P15" s="1469" t="s">
        <v>10</v>
      </c>
      <c r="Q15" s="1469" t="s">
        <v>10</v>
      </c>
      <c r="R15" s="974"/>
      <c r="S15" s="1101" t="s">
        <v>15</v>
      </c>
      <c r="T15" s="959" t="s">
        <v>10</v>
      </c>
      <c r="U15" s="959" t="s">
        <v>10</v>
      </c>
      <c r="V15" s="959">
        <v>78.702317040420581</v>
      </c>
      <c r="W15" s="959" t="s">
        <v>10</v>
      </c>
      <c r="X15" s="959" t="s">
        <v>10</v>
      </c>
      <c r="Y15" s="959" t="s">
        <v>10</v>
      </c>
      <c r="Z15" s="1109" t="s">
        <v>10</v>
      </c>
      <c r="AA15" s="1040" t="s">
        <v>10</v>
      </c>
      <c r="AB15" s="1000"/>
      <c r="AC15" s="1402" t="s">
        <v>15</v>
      </c>
      <c r="AD15" s="1239" t="s">
        <v>10</v>
      </c>
      <c r="AE15" s="1239">
        <v>78.702317040420581</v>
      </c>
      <c r="AF15" s="1406" t="s">
        <v>10</v>
      </c>
      <c r="AG15" s="1363" t="s">
        <v>10</v>
      </c>
      <c r="AH15" s="1000"/>
      <c r="AI15" s="1101" t="s">
        <v>13</v>
      </c>
      <c r="AJ15" s="959"/>
      <c r="AK15" s="959">
        <v>59.548831319750015</v>
      </c>
      <c r="AL15" s="1071">
        <v>62.410163055988434</v>
      </c>
      <c r="AM15" s="1040">
        <v>67.73184731097237</v>
      </c>
    </row>
    <row r="16" spans="1:43">
      <c r="A16" s="1101" t="s">
        <v>17</v>
      </c>
      <c r="B16" s="865">
        <v>723879.7561702414</v>
      </c>
      <c r="C16" s="865">
        <v>362144.04612804292</v>
      </c>
      <c r="D16" s="865">
        <v>796228.3320565694</v>
      </c>
      <c r="E16" s="865">
        <v>389205.49766932067</v>
      </c>
      <c r="F16" s="865">
        <v>845022.93454366166</v>
      </c>
      <c r="G16" s="865">
        <v>418221.51151987258</v>
      </c>
      <c r="H16" s="935">
        <v>922151.18200000003</v>
      </c>
      <c r="I16" s="1471">
        <v>475794.96</v>
      </c>
      <c r="J16" s="865">
        <v>1234116.0523050067</v>
      </c>
      <c r="K16" s="865">
        <v>584042.35458972817</v>
      </c>
      <c r="L16" s="865">
        <v>1199435.3573486586</v>
      </c>
      <c r="M16" s="865">
        <v>566926.01325999305</v>
      </c>
      <c r="N16" s="865">
        <v>1302481.9655621964</v>
      </c>
      <c r="O16" s="865">
        <v>625306.81034415145</v>
      </c>
      <c r="P16" s="935">
        <v>1416261</v>
      </c>
      <c r="Q16" s="935">
        <v>716843.3</v>
      </c>
      <c r="R16" s="974"/>
      <c r="S16" s="1101" t="s">
        <v>17</v>
      </c>
      <c r="T16" s="959">
        <v>58.655728107435515</v>
      </c>
      <c r="U16" s="959">
        <v>62.006469784616556</v>
      </c>
      <c r="V16" s="959">
        <v>66.383596846488274</v>
      </c>
      <c r="W16" s="959">
        <v>68.651903170093291</v>
      </c>
      <c r="X16" s="959">
        <v>64.877899033244617</v>
      </c>
      <c r="Y16" s="959">
        <v>66.882609400926739</v>
      </c>
      <c r="Z16" s="987">
        <v>65.111669529839489</v>
      </c>
      <c r="AA16" s="987">
        <v>66.373635632780548</v>
      </c>
      <c r="AB16" s="1000"/>
      <c r="AC16" s="1402" t="s">
        <v>17</v>
      </c>
      <c r="AD16" s="1239">
        <v>58.655728107435515</v>
      </c>
      <c r="AE16" s="1239">
        <v>66.383596846488274</v>
      </c>
      <c r="AF16" s="1352">
        <v>65.111669529839489</v>
      </c>
      <c r="AG16" s="1352">
        <v>66.373635632780548</v>
      </c>
      <c r="AH16" s="1000"/>
      <c r="AI16" s="1101" t="s">
        <v>33</v>
      </c>
      <c r="AJ16" s="959">
        <v>52.648910448880827</v>
      </c>
      <c r="AK16" s="959">
        <v>59.930512074051599</v>
      </c>
      <c r="AL16" s="1071">
        <v>57.1766369227891</v>
      </c>
      <c r="AM16" s="1040">
        <v>60.292308449387335</v>
      </c>
    </row>
    <row r="17" spans="1:39">
      <c r="A17" s="179" t="s">
        <v>31</v>
      </c>
      <c r="B17" s="865">
        <v>235215</v>
      </c>
      <c r="C17" s="865">
        <v>131534</v>
      </c>
      <c r="D17" s="865">
        <v>260135</v>
      </c>
      <c r="E17" s="865">
        <v>135233</v>
      </c>
      <c r="F17" s="865">
        <v>263599</v>
      </c>
      <c r="G17" s="865">
        <v>142974</v>
      </c>
      <c r="H17" s="1472" t="s">
        <v>11</v>
      </c>
      <c r="I17" s="1472" t="s">
        <v>11</v>
      </c>
      <c r="J17" s="865">
        <v>566024</v>
      </c>
      <c r="K17" s="865">
        <v>298759</v>
      </c>
      <c r="L17" s="865">
        <v>600448</v>
      </c>
      <c r="M17" s="865">
        <v>313495</v>
      </c>
      <c r="N17" s="865">
        <v>597892</v>
      </c>
      <c r="O17" s="865">
        <v>306636</v>
      </c>
      <c r="P17" s="1472" t="s">
        <v>11</v>
      </c>
      <c r="Q17" s="1472" t="s">
        <v>11</v>
      </c>
      <c r="S17" s="1101" t="s">
        <v>31</v>
      </c>
      <c r="T17" s="959">
        <v>41.555658417310923</v>
      </c>
      <c r="U17" s="959">
        <v>44.026790824711561</v>
      </c>
      <c r="V17" s="959">
        <v>43.32348513110211</v>
      </c>
      <c r="W17" s="959">
        <v>43.137211119794571</v>
      </c>
      <c r="X17" s="1111">
        <v>44.088062727047692</v>
      </c>
      <c r="Y17" s="1111">
        <v>46.626619183657496</v>
      </c>
      <c r="Z17" s="1109" t="s">
        <v>11</v>
      </c>
      <c r="AA17" s="1040" t="s">
        <v>11</v>
      </c>
      <c r="AB17" s="1000"/>
      <c r="AC17" s="1402" t="s">
        <v>31</v>
      </c>
      <c r="AD17" s="1239">
        <v>41.555658417310923</v>
      </c>
      <c r="AE17" s="1239">
        <v>43.32348513110211</v>
      </c>
      <c r="AF17" s="1371">
        <v>44.088062727047692</v>
      </c>
      <c r="AG17" s="1371">
        <v>46.626619183657496</v>
      </c>
      <c r="AH17" s="1000"/>
      <c r="AI17" s="1101" t="s">
        <v>284</v>
      </c>
      <c r="AJ17" s="959">
        <v>37.223187829463477</v>
      </c>
      <c r="AK17" s="959">
        <v>53.682216589357587</v>
      </c>
      <c r="AL17" s="987">
        <v>53.553920084550299</v>
      </c>
      <c r="AM17" s="987">
        <v>59.535163930627675</v>
      </c>
    </row>
    <row r="18" spans="1:39">
      <c r="A18" s="179" t="s">
        <v>32</v>
      </c>
      <c r="B18" s="865">
        <v>1594971</v>
      </c>
      <c r="C18" s="865">
        <v>876451</v>
      </c>
      <c r="D18" s="865">
        <v>1547908</v>
      </c>
      <c r="E18" s="865">
        <v>843746</v>
      </c>
      <c r="F18" s="865">
        <v>1525735</v>
      </c>
      <c r="G18" s="865">
        <v>819247</v>
      </c>
      <c r="H18" s="865">
        <v>1533445</v>
      </c>
      <c r="I18" s="865">
        <v>820183</v>
      </c>
      <c r="J18" s="865">
        <v>2594851</v>
      </c>
      <c r="K18" s="865">
        <v>1279406</v>
      </c>
      <c r="L18" s="865">
        <v>2456592</v>
      </c>
      <c r="M18" s="865">
        <v>1213228</v>
      </c>
      <c r="N18" s="865">
        <v>2390279</v>
      </c>
      <c r="O18" s="865">
        <v>1179994</v>
      </c>
      <c r="P18" s="865">
        <v>2329970</v>
      </c>
      <c r="Q18" s="865">
        <v>1148671</v>
      </c>
      <c r="R18" s="974"/>
      <c r="S18" s="1110" t="s">
        <v>32</v>
      </c>
      <c r="T18" s="959">
        <v>61.466766299876177</v>
      </c>
      <c r="U18" s="959">
        <v>68.504524756019592</v>
      </c>
      <c r="V18" s="959">
        <v>63.010381862352396</v>
      </c>
      <c r="W18" s="959">
        <v>69.545542964718919</v>
      </c>
      <c r="X18" s="959">
        <v>63.830833137052203</v>
      </c>
      <c r="Y18" s="959">
        <v>69.428064888465542</v>
      </c>
      <c r="Z18" s="1071">
        <v>65.813937518508823</v>
      </c>
      <c r="AA18" s="1040">
        <v>71.402777644773835</v>
      </c>
      <c r="AB18" s="1000"/>
      <c r="AC18" s="1110" t="s">
        <v>32</v>
      </c>
      <c r="AD18" s="959">
        <v>61.466766299876177</v>
      </c>
      <c r="AE18" s="959">
        <v>63.010381862352396</v>
      </c>
      <c r="AF18" s="1071">
        <v>65.813937518508823</v>
      </c>
      <c r="AG18" s="1040">
        <v>71.402777644773835</v>
      </c>
      <c r="AH18" s="1000"/>
      <c r="AI18" s="1101" t="s">
        <v>31</v>
      </c>
      <c r="AJ18" s="959">
        <v>41.555658417310923</v>
      </c>
      <c r="AK18" s="959">
        <v>43.32348513110211</v>
      </c>
      <c r="AL18" s="1043">
        <v>44.088062727047692</v>
      </c>
      <c r="AM18" s="1043">
        <v>46.626619183657496</v>
      </c>
    </row>
    <row r="19" spans="1:39">
      <c r="A19" s="179" t="s">
        <v>18</v>
      </c>
      <c r="B19" s="865" t="s">
        <v>10</v>
      </c>
      <c r="C19" s="865" t="s">
        <v>10</v>
      </c>
      <c r="D19" s="865" t="s">
        <v>10</v>
      </c>
      <c r="E19" s="865" t="s">
        <v>10</v>
      </c>
      <c r="F19" s="865" t="s">
        <v>10</v>
      </c>
      <c r="G19" s="865" t="s">
        <v>10</v>
      </c>
      <c r="H19" s="865" t="s">
        <v>10</v>
      </c>
      <c r="I19" s="865" t="s">
        <v>10</v>
      </c>
      <c r="J19" s="865" t="s">
        <v>10</v>
      </c>
      <c r="K19" s="865" t="s">
        <v>10</v>
      </c>
      <c r="L19" s="865" t="s">
        <v>10</v>
      </c>
      <c r="M19" s="865" t="s">
        <v>10</v>
      </c>
      <c r="N19" s="865" t="s">
        <v>10</v>
      </c>
      <c r="O19" s="865" t="s">
        <v>10</v>
      </c>
      <c r="P19" s="865" t="s">
        <v>10</v>
      </c>
      <c r="Q19" s="865" t="s">
        <v>10</v>
      </c>
      <c r="R19" s="979"/>
      <c r="S19" s="1101" t="s">
        <v>18</v>
      </c>
      <c r="T19" s="959" t="s">
        <v>10</v>
      </c>
      <c r="U19" s="959" t="s">
        <v>10</v>
      </c>
      <c r="V19" s="959" t="s">
        <v>10</v>
      </c>
      <c r="W19" s="959" t="s">
        <v>10</v>
      </c>
      <c r="X19" s="959" t="s">
        <v>10</v>
      </c>
      <c r="Y19" s="959" t="s">
        <v>10</v>
      </c>
      <c r="Z19" s="959" t="s">
        <v>10</v>
      </c>
      <c r="AA19" s="959" t="s">
        <v>10</v>
      </c>
      <c r="AB19" s="1000"/>
      <c r="AC19" s="1101" t="s">
        <v>18</v>
      </c>
      <c r="AD19" s="959" t="s">
        <v>10</v>
      </c>
      <c r="AE19" s="959" t="s">
        <v>10</v>
      </c>
      <c r="AF19" s="1109" t="s">
        <v>10</v>
      </c>
      <c r="AG19" s="1040" t="s">
        <v>10</v>
      </c>
      <c r="AH19" s="1000"/>
      <c r="AI19" s="1101" t="s">
        <v>35</v>
      </c>
      <c r="AJ19" s="1107"/>
      <c r="AK19" s="959">
        <v>37.484178953837137</v>
      </c>
      <c r="AL19" s="1071">
        <v>38.209106398348005</v>
      </c>
      <c r="AM19" s="1040">
        <v>44.947011647890008</v>
      </c>
    </row>
    <row r="20" spans="1:39">
      <c r="A20" s="179" t="s">
        <v>19</v>
      </c>
      <c r="B20" s="1469" t="s">
        <v>11</v>
      </c>
      <c r="C20" s="1469" t="s">
        <v>11</v>
      </c>
      <c r="D20" s="1469">
        <v>2353</v>
      </c>
      <c r="E20" s="1469">
        <v>1167</v>
      </c>
      <c r="F20" s="1469" t="s">
        <v>11</v>
      </c>
      <c r="G20" s="1469" t="s">
        <v>11</v>
      </c>
      <c r="H20" s="1469">
        <v>12828</v>
      </c>
      <c r="I20" s="1469">
        <v>7270</v>
      </c>
      <c r="J20" s="1469">
        <v>747514</v>
      </c>
      <c r="K20" s="1469">
        <v>375696</v>
      </c>
      <c r="L20" s="1469">
        <v>781552</v>
      </c>
      <c r="M20" s="1469">
        <v>392463</v>
      </c>
      <c r="N20" s="1469">
        <v>801801</v>
      </c>
      <c r="O20" s="1469">
        <v>402465</v>
      </c>
      <c r="P20" s="1469">
        <v>848816.92921427602</v>
      </c>
      <c r="Q20" s="1469">
        <v>437736.00000070699</v>
      </c>
      <c r="R20" s="974"/>
      <c r="S20" s="1101" t="s">
        <v>19</v>
      </c>
      <c r="T20" s="959" t="s">
        <v>11</v>
      </c>
      <c r="U20" s="959" t="s">
        <v>11</v>
      </c>
      <c r="V20" s="959" t="s">
        <v>11</v>
      </c>
      <c r="W20" s="959" t="s">
        <v>11</v>
      </c>
      <c r="X20" s="959" t="s">
        <v>11</v>
      </c>
      <c r="Y20" s="959" t="s">
        <v>11</v>
      </c>
      <c r="Z20" s="1071">
        <v>1.511279942528301</v>
      </c>
      <c r="AA20" s="1040">
        <v>1.6608183928185614</v>
      </c>
      <c r="AB20" s="1000"/>
      <c r="AC20" s="1101" t="s">
        <v>19</v>
      </c>
      <c r="AD20" s="959" t="s">
        <v>11</v>
      </c>
      <c r="AE20" s="959" t="s">
        <v>11</v>
      </c>
      <c r="AF20" s="1071">
        <v>1.511279942528301</v>
      </c>
      <c r="AG20" s="1040">
        <v>1.6608183928185614</v>
      </c>
      <c r="AH20" s="1000"/>
      <c r="AI20" s="1101" t="s">
        <v>19</v>
      </c>
      <c r="AJ20" s="959"/>
      <c r="AK20" s="959"/>
      <c r="AL20" s="1071">
        <v>1.511279942528301</v>
      </c>
      <c r="AM20" s="1040">
        <v>1.6608183928185614</v>
      </c>
    </row>
    <row r="21" spans="1:39">
      <c r="A21" s="179" t="s">
        <v>20</v>
      </c>
      <c r="B21" s="865" t="s">
        <v>11</v>
      </c>
      <c r="C21" s="865" t="s">
        <v>11</v>
      </c>
      <c r="D21" s="865" t="s">
        <v>11</v>
      </c>
      <c r="E21" s="865" t="s">
        <v>11</v>
      </c>
      <c r="F21" s="865" t="s">
        <v>11</v>
      </c>
      <c r="G21" s="865" t="s">
        <v>11</v>
      </c>
      <c r="H21" s="865" t="s">
        <v>11</v>
      </c>
      <c r="I21" s="865" t="s">
        <v>11</v>
      </c>
      <c r="J21" s="865">
        <v>9739057</v>
      </c>
      <c r="K21" s="865">
        <v>4933038</v>
      </c>
      <c r="L21" s="865">
        <v>10225402</v>
      </c>
      <c r="M21" s="865">
        <v>5222010</v>
      </c>
      <c r="N21" s="865">
        <v>10358142</v>
      </c>
      <c r="O21" s="865">
        <v>5279033</v>
      </c>
      <c r="P21" s="865">
        <v>10596614</v>
      </c>
      <c r="Q21" s="865">
        <v>5375712</v>
      </c>
      <c r="R21" s="979"/>
      <c r="S21" s="1101" t="s">
        <v>20</v>
      </c>
      <c r="T21" s="1107" t="s">
        <v>11</v>
      </c>
      <c r="U21" s="1107" t="s">
        <v>11</v>
      </c>
      <c r="V21" s="1107" t="s">
        <v>11</v>
      </c>
      <c r="W21" s="1107" t="s">
        <v>11</v>
      </c>
      <c r="X21" s="1107" t="s">
        <v>11</v>
      </c>
      <c r="Y21" s="1107" t="s">
        <v>11</v>
      </c>
      <c r="Z21" s="1107" t="s">
        <v>11</v>
      </c>
      <c r="AA21" s="1107" t="s">
        <v>11</v>
      </c>
      <c r="AB21" s="1000"/>
      <c r="AC21" s="1101" t="s">
        <v>20</v>
      </c>
      <c r="AD21" s="1107" t="s">
        <v>11</v>
      </c>
      <c r="AE21" s="1107" t="s">
        <v>11</v>
      </c>
      <c r="AF21" s="1107" t="s">
        <v>11</v>
      </c>
      <c r="AG21" s="1107" t="s">
        <v>11</v>
      </c>
      <c r="AH21" s="1000"/>
      <c r="AI21" s="1101" t="s">
        <v>14</v>
      </c>
      <c r="AJ21" s="959">
        <v>43.683293497442307</v>
      </c>
      <c r="AK21" s="959">
        <v>46.215595039517723</v>
      </c>
      <c r="AL21" s="1109"/>
      <c r="AM21" s="1040"/>
    </row>
    <row r="22" spans="1:39">
      <c r="A22" s="179" t="s">
        <v>21</v>
      </c>
      <c r="B22" s="1469" t="s">
        <v>11</v>
      </c>
      <c r="C22" s="1469" t="s">
        <v>11</v>
      </c>
      <c r="D22" s="1469" t="s">
        <v>11</v>
      </c>
      <c r="E22" s="1469" t="s">
        <v>11</v>
      </c>
      <c r="F22" s="1469" t="s">
        <v>11</v>
      </c>
      <c r="G22" s="1469" t="s">
        <v>11</v>
      </c>
      <c r="H22" s="1473" t="s">
        <v>11</v>
      </c>
      <c r="I22" s="1473" t="s">
        <v>11</v>
      </c>
      <c r="J22" s="1469" t="s">
        <v>11</v>
      </c>
      <c r="K22" s="1469" t="s">
        <v>11</v>
      </c>
      <c r="L22" s="1469" t="s">
        <v>11</v>
      </c>
      <c r="M22" s="1469" t="s">
        <v>11</v>
      </c>
      <c r="N22" s="1469" t="s">
        <v>11</v>
      </c>
      <c r="O22" s="1469" t="s">
        <v>11</v>
      </c>
      <c r="P22" s="1473" t="s">
        <v>11</v>
      </c>
      <c r="Q22" s="1473" t="s">
        <v>11</v>
      </c>
      <c r="R22" s="974"/>
      <c r="S22" s="1101" t="s">
        <v>21</v>
      </c>
      <c r="T22" s="1107" t="s">
        <v>11</v>
      </c>
      <c r="U22" s="1107" t="s">
        <v>11</v>
      </c>
      <c r="V22" s="1107" t="s">
        <v>11</v>
      </c>
      <c r="W22" s="1107" t="s">
        <v>11</v>
      </c>
      <c r="X22" s="1107" t="s">
        <v>11</v>
      </c>
      <c r="Y22" s="1107" t="s">
        <v>11</v>
      </c>
      <c r="Z22" s="1107" t="s">
        <v>11</v>
      </c>
      <c r="AA22" s="1107" t="s">
        <v>11</v>
      </c>
      <c r="AB22" s="1000"/>
      <c r="AC22" s="1101" t="s">
        <v>21</v>
      </c>
      <c r="AD22" s="1107" t="s">
        <v>11</v>
      </c>
      <c r="AE22" s="1107" t="s">
        <v>11</v>
      </c>
      <c r="AF22" s="1107" t="s">
        <v>11</v>
      </c>
      <c r="AG22" s="1107" t="s">
        <v>11</v>
      </c>
      <c r="AH22" s="1000"/>
      <c r="AI22" s="1101" t="s">
        <v>15</v>
      </c>
      <c r="AJ22" s="959"/>
      <c r="AK22" s="959">
        <v>78.702317040420581</v>
      </c>
      <c r="AL22" s="1109"/>
      <c r="AM22" s="1040"/>
    </row>
    <row r="23" spans="1:39">
      <c r="A23" s="179" t="s">
        <v>77</v>
      </c>
      <c r="B23" s="1469" t="s">
        <v>11</v>
      </c>
      <c r="C23" s="1469" t="s">
        <v>11</v>
      </c>
      <c r="D23" s="1469" t="s">
        <v>11</v>
      </c>
      <c r="E23" s="1469" t="s">
        <v>11</v>
      </c>
      <c r="F23" s="1469" t="s">
        <v>11</v>
      </c>
      <c r="G23" s="1469" t="s">
        <v>11</v>
      </c>
      <c r="H23" s="1469" t="s">
        <v>11</v>
      </c>
      <c r="I23" s="1469" t="s">
        <v>11</v>
      </c>
      <c r="J23" s="1469">
        <v>308692</v>
      </c>
      <c r="K23" s="1469">
        <v>151988</v>
      </c>
      <c r="L23" s="1469">
        <v>313490</v>
      </c>
      <c r="M23" s="1469">
        <v>154485</v>
      </c>
      <c r="N23" s="1469">
        <v>316292</v>
      </c>
      <c r="O23" s="1469">
        <v>155878</v>
      </c>
      <c r="P23" s="1469" t="s">
        <v>11</v>
      </c>
      <c r="Q23" s="1469" t="s">
        <v>11</v>
      </c>
      <c r="R23" s="974"/>
      <c r="S23" s="1101" t="s">
        <v>77</v>
      </c>
      <c r="T23" s="1107" t="s">
        <v>11</v>
      </c>
      <c r="U23" s="1107" t="s">
        <v>11</v>
      </c>
      <c r="V23" s="1107" t="s">
        <v>11</v>
      </c>
      <c r="W23" s="1107" t="s">
        <v>11</v>
      </c>
      <c r="X23" s="1107" t="s">
        <v>11</v>
      </c>
      <c r="Y23" s="1107" t="s">
        <v>11</v>
      </c>
      <c r="Z23" s="1107" t="s">
        <v>11</v>
      </c>
      <c r="AA23" s="1107" t="s">
        <v>11</v>
      </c>
      <c r="AB23" s="1000"/>
      <c r="AC23" s="1101" t="s">
        <v>77</v>
      </c>
      <c r="AD23" s="1107" t="s">
        <v>11</v>
      </c>
      <c r="AE23" s="1107" t="s">
        <v>11</v>
      </c>
      <c r="AF23" s="1107" t="s">
        <v>11</v>
      </c>
      <c r="AG23" s="1107" t="s">
        <v>11</v>
      </c>
      <c r="AH23" s="1000"/>
      <c r="AI23" s="985"/>
      <c r="AJ23" s="985"/>
      <c r="AK23" s="985"/>
      <c r="AL23" s="985"/>
      <c r="AM23" s="985"/>
    </row>
    <row r="24" spans="1:39">
      <c r="A24" s="179" t="s">
        <v>33</v>
      </c>
      <c r="B24" s="1469">
        <v>273718</v>
      </c>
      <c r="C24" s="1469">
        <v>141413</v>
      </c>
      <c r="D24" s="1469">
        <v>371375</v>
      </c>
      <c r="E24" s="1469">
        <v>199881</v>
      </c>
      <c r="F24" s="1469">
        <v>351259</v>
      </c>
      <c r="G24" s="1469">
        <v>182630</v>
      </c>
      <c r="H24" s="1469">
        <v>372862</v>
      </c>
      <c r="I24" s="1469">
        <v>196032</v>
      </c>
      <c r="J24" s="1469">
        <v>519893</v>
      </c>
      <c r="K24" s="1469">
        <v>255622</v>
      </c>
      <c r="L24" s="1469">
        <v>619676</v>
      </c>
      <c r="M24" s="1469">
        <v>316005</v>
      </c>
      <c r="N24" s="1469">
        <v>618507</v>
      </c>
      <c r="O24" s="1469">
        <v>291450</v>
      </c>
      <c r="P24" s="1469">
        <v>652123</v>
      </c>
      <c r="Q24" s="1469">
        <v>325136</v>
      </c>
      <c r="R24" s="979"/>
      <c r="S24" s="1101" t="s">
        <v>33</v>
      </c>
      <c r="T24" s="959">
        <v>52.648910448880827</v>
      </c>
      <c r="U24" s="959">
        <v>55.321138243187207</v>
      </c>
      <c r="V24" s="959">
        <v>59.930512074051599</v>
      </c>
      <c r="W24" s="959">
        <v>63.252480182275598</v>
      </c>
      <c r="X24" s="959">
        <v>56.791434858457549</v>
      </c>
      <c r="Y24" s="959">
        <v>62.662549322353748</v>
      </c>
      <c r="Z24" s="1071">
        <v>57.1766369227891</v>
      </c>
      <c r="AA24" s="1040">
        <v>60.292308449387335</v>
      </c>
      <c r="AB24" s="1000"/>
      <c r="AC24" s="1101" t="s">
        <v>33</v>
      </c>
      <c r="AD24" s="959">
        <v>52.648910448880827</v>
      </c>
      <c r="AE24" s="959">
        <v>59.930512074051599</v>
      </c>
      <c r="AF24" s="1071">
        <v>57.1766369227891</v>
      </c>
      <c r="AG24" s="1040">
        <v>60.292308449387335</v>
      </c>
      <c r="AH24" s="1000"/>
      <c r="AI24" s="1101" t="s">
        <v>23</v>
      </c>
      <c r="AJ24" s="857">
        <v>53.840936413559696</v>
      </c>
      <c r="AK24" s="987">
        <v>57.429415889351745</v>
      </c>
      <c r="AL24" s="987">
        <v>56.885094371524943</v>
      </c>
      <c r="AM24" s="1071">
        <v>61.011488670768053</v>
      </c>
    </row>
    <row r="25" spans="1:39">
      <c r="A25" s="179" t="s">
        <v>79</v>
      </c>
      <c r="B25" s="1469">
        <v>1954246.4900000016</v>
      </c>
      <c r="C25" s="1469">
        <v>943695.1300000007</v>
      </c>
      <c r="D25" s="1469">
        <v>2122295.9173730128</v>
      </c>
      <c r="E25" s="1469">
        <v>1018577.7917737321</v>
      </c>
      <c r="F25" s="1469">
        <v>2121558.3000000021</v>
      </c>
      <c r="G25" s="1469">
        <v>1009960.0200000013</v>
      </c>
      <c r="H25" s="1469" t="s">
        <v>11</v>
      </c>
      <c r="I25" s="1469" t="s">
        <v>11</v>
      </c>
      <c r="J25" s="1469">
        <v>2534003.7800000119</v>
      </c>
      <c r="K25" s="1469">
        <v>1232797.8600000038</v>
      </c>
      <c r="L25" s="1469">
        <v>2608253.622880274</v>
      </c>
      <c r="M25" s="1469">
        <v>1262356.2272502698</v>
      </c>
      <c r="N25" s="1469">
        <v>2586512.8899999796</v>
      </c>
      <c r="O25" s="1469">
        <v>1248576.1599999988</v>
      </c>
      <c r="P25" s="1469" t="s">
        <v>11</v>
      </c>
      <c r="Q25" s="1469" t="s">
        <v>11</v>
      </c>
      <c r="R25" s="979"/>
      <c r="S25" s="1101" t="s">
        <v>79</v>
      </c>
      <c r="T25" s="959">
        <v>77.12089876992971</v>
      </c>
      <c r="U25" s="959">
        <v>76.549056468997918</v>
      </c>
      <c r="V25" s="959">
        <v>81.36846427646779</v>
      </c>
      <c r="W25" s="959">
        <v>80.68861782323134</v>
      </c>
      <c r="X25" s="959">
        <v>82.02388274198853</v>
      </c>
      <c r="Y25" s="959">
        <v>80.888939926580235</v>
      </c>
      <c r="Z25" s="1109" t="s">
        <v>11</v>
      </c>
      <c r="AA25" s="1040" t="s">
        <v>11</v>
      </c>
      <c r="AB25" s="1000"/>
      <c r="AC25" s="1101" t="s">
        <v>79</v>
      </c>
      <c r="AD25" s="959">
        <v>77.12089876992971</v>
      </c>
      <c r="AE25" s="959">
        <v>81.36846427646779</v>
      </c>
      <c r="AF25" s="959">
        <v>82.02388274198853</v>
      </c>
      <c r="AG25" s="959">
        <v>80.888939926580235</v>
      </c>
      <c r="AH25" s="1000"/>
      <c r="AI25" s="1101"/>
      <c r="AJ25" s="959"/>
      <c r="AK25" s="959"/>
      <c r="AL25" s="1071"/>
      <c r="AM25" s="1040"/>
    </row>
    <row r="26" spans="1:39">
      <c r="A26" s="179" t="s">
        <v>34</v>
      </c>
      <c r="B26" s="1473">
        <v>347426</v>
      </c>
      <c r="C26" s="1473">
        <v>184408</v>
      </c>
      <c r="D26" s="1473">
        <v>390502</v>
      </c>
      <c r="E26" s="1473">
        <v>217550</v>
      </c>
      <c r="F26" s="1473">
        <v>396087</v>
      </c>
      <c r="G26" s="1473">
        <v>215048</v>
      </c>
      <c r="H26" s="1473">
        <v>420377</v>
      </c>
      <c r="I26" s="1473">
        <v>222052</v>
      </c>
      <c r="J26" s="1473">
        <v>587409</v>
      </c>
      <c r="K26" s="1473">
        <v>291061</v>
      </c>
      <c r="L26" s="1473">
        <v>575770</v>
      </c>
      <c r="M26" s="1473">
        <v>285905</v>
      </c>
      <c r="N26" s="1473">
        <v>565220</v>
      </c>
      <c r="O26" s="1473">
        <v>280890</v>
      </c>
      <c r="P26" s="1473">
        <v>545932</v>
      </c>
      <c r="Q26" s="1473">
        <v>270704</v>
      </c>
      <c r="R26" s="1108"/>
      <c r="S26" s="1101" t="s">
        <v>34</v>
      </c>
      <c r="T26" s="959">
        <v>59.14550168621863</v>
      </c>
      <c r="U26" s="959">
        <v>63.357165680046442</v>
      </c>
      <c r="V26" s="959">
        <v>67.822568039321254</v>
      </c>
      <c r="W26" s="959">
        <v>76.091708784386427</v>
      </c>
      <c r="X26" s="959">
        <v>70.076607338735357</v>
      </c>
      <c r="Y26" s="959">
        <v>76.559507280430068</v>
      </c>
      <c r="Z26" s="1071">
        <v>77.001714499241672</v>
      </c>
      <c r="AA26" s="1040">
        <v>82.02760210414327</v>
      </c>
      <c r="AB26" s="1000"/>
      <c r="AC26" s="1101" t="s">
        <v>34</v>
      </c>
      <c r="AD26" s="959">
        <v>59.14550168621863</v>
      </c>
      <c r="AE26" s="959">
        <v>67.822568039321254</v>
      </c>
      <c r="AF26" s="1071">
        <v>77.001714499241672</v>
      </c>
      <c r="AG26" s="1040">
        <v>82.02760210414327</v>
      </c>
      <c r="AH26" s="1000"/>
      <c r="AI26" s="1061"/>
      <c r="AJ26" s="1061"/>
      <c r="AK26" s="1061"/>
      <c r="AL26" s="1061"/>
      <c r="AM26" s="1061"/>
    </row>
    <row r="27" spans="1:39">
      <c r="A27" s="179" t="s">
        <v>284</v>
      </c>
      <c r="B27" s="865">
        <v>325739</v>
      </c>
      <c r="C27" s="865">
        <v>185803</v>
      </c>
      <c r="D27" s="865">
        <v>474010</v>
      </c>
      <c r="E27" s="865">
        <v>256309</v>
      </c>
      <c r="F27" s="865">
        <v>422692</v>
      </c>
      <c r="G27" s="865">
        <v>266840</v>
      </c>
      <c r="H27" s="865">
        <v>486449</v>
      </c>
      <c r="I27" s="865">
        <v>269783</v>
      </c>
      <c r="J27" s="865">
        <v>875097</v>
      </c>
      <c r="K27" s="865">
        <v>438135</v>
      </c>
      <c r="L27" s="865">
        <v>882992.60000000009</v>
      </c>
      <c r="M27" s="865">
        <v>441728.408</v>
      </c>
      <c r="N27" s="865">
        <v>890764.84</v>
      </c>
      <c r="O27" s="865">
        <v>445240.54399999999</v>
      </c>
      <c r="P27" s="1473">
        <v>908335</v>
      </c>
      <c r="Q27" s="1473">
        <v>453149</v>
      </c>
      <c r="R27" s="979"/>
      <c r="S27" s="1101" t="s">
        <v>284</v>
      </c>
      <c r="T27" s="959">
        <v>37.223187829463477</v>
      </c>
      <c r="U27" s="959">
        <v>42.407705387608843</v>
      </c>
      <c r="V27" s="959">
        <v>53.682216589357587</v>
      </c>
      <c r="W27" s="959">
        <v>58.024115125509432</v>
      </c>
      <c r="X27" s="959">
        <v>47.45270367878463</v>
      </c>
      <c r="Y27" s="959">
        <v>59.931648991966014</v>
      </c>
      <c r="Z27" s="1352">
        <v>53.553920084550299</v>
      </c>
      <c r="AA27" s="1352">
        <v>59.535163930627675</v>
      </c>
      <c r="AB27" s="973"/>
      <c r="AC27" s="1101" t="s">
        <v>284</v>
      </c>
      <c r="AD27" s="959">
        <v>37.223187829463477</v>
      </c>
      <c r="AE27" s="959">
        <v>53.682216589357587</v>
      </c>
      <c r="AF27" s="1086">
        <v>53.553920084550299</v>
      </c>
      <c r="AG27" s="1086">
        <v>59.535163930627675</v>
      </c>
      <c r="AH27" s="1000"/>
      <c r="AI27" s="1061"/>
      <c r="AJ27" s="1061"/>
      <c r="AK27" s="1061"/>
      <c r="AL27" s="1061"/>
      <c r="AM27" s="1061"/>
    </row>
    <row r="28" spans="1:39">
      <c r="A28" s="179" t="s">
        <v>35</v>
      </c>
      <c r="B28" s="865" t="s">
        <v>11</v>
      </c>
      <c r="C28" s="865" t="s">
        <v>11</v>
      </c>
      <c r="D28" s="865">
        <v>92105</v>
      </c>
      <c r="E28" s="865">
        <v>53942</v>
      </c>
      <c r="F28" s="865">
        <v>93023</v>
      </c>
      <c r="G28" s="865">
        <v>53584</v>
      </c>
      <c r="H28" s="865">
        <v>97327</v>
      </c>
      <c r="I28" s="865">
        <v>56493</v>
      </c>
      <c r="J28" s="865" t="s">
        <v>11</v>
      </c>
      <c r="K28" s="865" t="s">
        <v>11</v>
      </c>
      <c r="L28" s="865">
        <v>245717</v>
      </c>
      <c r="M28" s="865">
        <v>123635</v>
      </c>
      <c r="N28" s="865">
        <v>251238</v>
      </c>
      <c r="O28" s="865">
        <v>123936</v>
      </c>
      <c r="P28" s="865">
        <v>254722</v>
      </c>
      <c r="Q28" s="865">
        <v>125688</v>
      </c>
      <c r="R28" s="979"/>
      <c r="S28" s="1101" t="s">
        <v>35</v>
      </c>
      <c r="T28" s="1107" t="s">
        <v>11</v>
      </c>
      <c r="U28" s="1107" t="s">
        <v>11</v>
      </c>
      <c r="V28" s="959">
        <v>37.484178953837137</v>
      </c>
      <c r="W28" s="959">
        <v>43.630040037206292</v>
      </c>
      <c r="X28" s="959">
        <v>37.025848000700528</v>
      </c>
      <c r="Y28" s="959">
        <v>43.235218177123677</v>
      </c>
      <c r="Z28" s="1071">
        <v>38.209106398348005</v>
      </c>
      <c r="AA28" s="1040">
        <v>44.947011647890008</v>
      </c>
      <c r="AB28" s="973"/>
      <c r="AC28" s="1101" t="s">
        <v>35</v>
      </c>
      <c r="AD28" s="1107" t="s">
        <v>11</v>
      </c>
      <c r="AE28" s="959">
        <v>37.484178953837137</v>
      </c>
      <c r="AF28" s="1071">
        <v>38.209106398348005</v>
      </c>
      <c r="AG28" s="1040">
        <v>44.947011647890008</v>
      </c>
      <c r="AH28" s="1000"/>
      <c r="AI28" s="506"/>
      <c r="AJ28" s="1063"/>
      <c r="AK28" s="1063"/>
      <c r="AL28" s="1103"/>
      <c r="AM28" s="1106"/>
    </row>
    <row r="29" spans="1:39">
      <c r="A29" s="179" t="s">
        <v>22</v>
      </c>
      <c r="B29" s="1469" t="s">
        <v>10</v>
      </c>
      <c r="C29" s="1469" t="s">
        <v>10</v>
      </c>
      <c r="D29" s="1469" t="s">
        <v>10</v>
      </c>
      <c r="E29" s="1469" t="s">
        <v>10</v>
      </c>
      <c r="F29" s="1469" t="s">
        <v>10</v>
      </c>
      <c r="G29" s="1469" t="s">
        <v>10</v>
      </c>
      <c r="H29" s="1469" t="s">
        <v>10</v>
      </c>
      <c r="I29" s="1469" t="s">
        <v>10</v>
      </c>
      <c r="J29" s="1469" t="s">
        <v>10</v>
      </c>
      <c r="K29" s="1469" t="s">
        <v>10</v>
      </c>
      <c r="L29" s="1469" t="s">
        <v>10</v>
      </c>
      <c r="M29" s="1469" t="s">
        <v>10</v>
      </c>
      <c r="N29" s="1469" t="s">
        <v>10</v>
      </c>
      <c r="O29" s="1469" t="s">
        <v>10</v>
      </c>
      <c r="P29" s="1469" t="s">
        <v>10</v>
      </c>
      <c r="Q29" s="1469" t="s">
        <v>10</v>
      </c>
      <c r="R29" s="974"/>
      <c r="S29" s="1101"/>
      <c r="T29" s="959"/>
      <c r="U29" s="959"/>
      <c r="V29" s="959"/>
      <c r="W29" s="959"/>
      <c r="X29" s="959"/>
      <c r="Y29" s="959"/>
      <c r="Z29" s="1071"/>
      <c r="AA29" s="1071"/>
      <c r="AB29" s="1104"/>
      <c r="AC29" s="1101"/>
      <c r="AD29" s="959"/>
      <c r="AE29" s="959"/>
      <c r="AF29" s="1071"/>
      <c r="AG29" s="982"/>
      <c r="AH29" s="1000"/>
      <c r="AI29" s="506"/>
      <c r="AJ29" s="1063"/>
      <c r="AK29" s="1063"/>
      <c r="AL29" s="1103"/>
      <c r="AM29" s="1105"/>
    </row>
    <row r="30" spans="1:39">
      <c r="A30" s="66"/>
      <c r="B30" s="1474"/>
      <c r="C30" s="1474"/>
      <c r="D30" s="1474"/>
      <c r="E30" s="1474"/>
      <c r="F30" s="1474"/>
      <c r="G30" s="1474"/>
      <c r="H30" s="1474"/>
      <c r="I30" s="1474"/>
      <c r="J30" s="1475"/>
      <c r="K30" s="1475"/>
      <c r="L30" s="1475"/>
      <c r="M30" s="1475"/>
      <c r="N30" s="1475"/>
      <c r="O30" s="1475"/>
      <c r="P30" s="1475"/>
      <c r="Q30" s="1475"/>
      <c r="R30" s="970"/>
      <c r="S30" s="1101"/>
      <c r="T30" s="959"/>
      <c r="U30" s="959"/>
      <c r="V30" s="959"/>
      <c r="W30" s="959"/>
      <c r="X30" s="959"/>
      <c r="Y30" s="959"/>
      <c r="Z30" s="1071"/>
      <c r="AA30" s="1040"/>
      <c r="AB30" s="1104"/>
      <c r="AC30" s="1101"/>
      <c r="AD30" s="959"/>
      <c r="AE30" s="959"/>
      <c r="AF30" s="1071"/>
      <c r="AG30" s="1020"/>
      <c r="AH30" s="1000"/>
      <c r="AI30" s="506"/>
      <c r="AJ30" s="1063"/>
      <c r="AK30" s="1063"/>
      <c r="AL30" s="1103"/>
      <c r="AM30" s="1102"/>
    </row>
    <row r="31" spans="1:39">
      <c r="A31" s="66" t="s">
        <v>23</v>
      </c>
      <c r="B31" s="1474"/>
      <c r="C31" s="1474"/>
      <c r="D31" s="1474"/>
      <c r="E31" s="1474"/>
      <c r="F31" s="1474"/>
      <c r="G31" s="1474"/>
      <c r="H31" s="1474"/>
      <c r="I31" s="1474"/>
      <c r="J31" s="1475"/>
      <c r="K31" s="1475"/>
      <c r="L31" s="1475"/>
      <c r="M31" s="1475"/>
      <c r="N31" s="1475"/>
      <c r="O31" s="1475"/>
      <c r="P31" s="1475"/>
      <c r="Q31" s="1475"/>
      <c r="R31" s="970"/>
      <c r="S31" s="1101" t="s">
        <v>23</v>
      </c>
      <c r="T31" s="959">
        <v>53.840936413559696</v>
      </c>
      <c r="U31" s="959">
        <v>57.600875826116031</v>
      </c>
      <c r="V31" s="959">
        <v>57.429415889351745</v>
      </c>
      <c r="W31" s="959">
        <v>59.364542148318186</v>
      </c>
      <c r="X31" s="959">
        <v>61.382162958826598</v>
      </c>
      <c r="Y31" s="959">
        <v>66.216660387533636</v>
      </c>
      <c r="Z31" s="987">
        <v>56.885094371524943</v>
      </c>
      <c r="AA31" s="1071">
        <v>61.011488670768053</v>
      </c>
      <c r="AB31" s="1000"/>
      <c r="AC31" s="1101" t="s">
        <v>23</v>
      </c>
      <c r="AD31" s="857">
        <v>53.840936413559696</v>
      </c>
      <c r="AE31" s="987">
        <v>57.429415889351745</v>
      </c>
      <c r="AF31" s="987">
        <v>56.885094371524943</v>
      </c>
      <c r="AG31" s="1071">
        <v>61.011488670768053</v>
      </c>
      <c r="AH31" s="1000"/>
      <c r="AI31" s="955"/>
      <c r="AJ31" s="955"/>
      <c r="AK31" s="955"/>
      <c r="AL31" s="955"/>
      <c r="AM31" s="955"/>
    </row>
    <row r="32" spans="1:39">
      <c r="A32" s="1100"/>
      <c r="B32" s="997"/>
      <c r="C32" s="997"/>
      <c r="D32" s="997"/>
      <c r="E32" s="997"/>
      <c r="F32" s="997"/>
      <c r="G32" s="997"/>
      <c r="H32" s="997"/>
      <c r="I32" s="997"/>
      <c r="J32" s="997"/>
      <c r="K32" s="997"/>
      <c r="L32" s="997"/>
      <c r="M32" s="997"/>
      <c r="N32" s="997"/>
      <c r="O32" s="997"/>
      <c r="P32" s="997"/>
      <c r="Q32" s="997"/>
      <c r="S32" s="505" t="s">
        <v>123</v>
      </c>
      <c r="T32" s="503"/>
      <c r="U32" s="1086"/>
      <c r="V32" s="1086"/>
      <c r="W32" s="984"/>
      <c r="X32" s="984"/>
      <c r="Y32" s="984"/>
      <c r="Z32" s="984"/>
      <c r="AA32" s="984"/>
      <c r="AB32" s="955"/>
      <c r="AC32" s="505" t="s">
        <v>255</v>
      </c>
      <c r="AD32" s="955"/>
      <c r="AE32" s="955"/>
      <c r="AF32" s="955"/>
      <c r="AG32" s="955"/>
      <c r="AH32" s="955"/>
      <c r="AI32" s="955"/>
      <c r="AJ32" s="955"/>
      <c r="AK32" s="955"/>
      <c r="AL32" s="955"/>
      <c r="AM32" s="955"/>
    </row>
    <row r="33" spans="1:39" s="937" customFormat="1" ht="13.5" customHeight="1">
      <c r="A33" s="505" t="s">
        <v>123</v>
      </c>
      <c r="B33" s="1094"/>
      <c r="C33" s="1094"/>
      <c r="D33" s="1094"/>
      <c r="E33" s="1094"/>
      <c r="F33" s="1094"/>
      <c r="G33" s="1094"/>
      <c r="H33" s="1094"/>
      <c r="I33" s="1094"/>
      <c r="J33" s="1094"/>
      <c r="K33" s="1094"/>
      <c r="L33" s="1094"/>
      <c r="M33" s="1094"/>
      <c r="N33" s="1094"/>
      <c r="S33" s="109" t="s">
        <v>218</v>
      </c>
      <c r="T33"/>
      <c r="U33" s="941"/>
      <c r="V33" s="941"/>
      <c r="X33" s="965"/>
      <c r="Y33" s="965"/>
      <c r="Z33" s="997"/>
      <c r="AA33" s="960"/>
      <c r="AB33" s="938"/>
      <c r="AC33" s="735" t="s">
        <v>653</v>
      </c>
      <c r="AD33" s="938"/>
      <c r="AI33" s="938"/>
      <c r="AJ33" s="938"/>
      <c r="AK33" s="938"/>
      <c r="AL33" s="938"/>
      <c r="AM33" s="938"/>
    </row>
    <row r="34" spans="1:39">
      <c r="A34" s="109" t="s">
        <v>218</v>
      </c>
      <c r="S34" s="937"/>
      <c r="T34" s="937"/>
      <c r="V34" s="994"/>
    </row>
    <row r="35" spans="1:39">
      <c r="A35" s="8" t="s">
        <v>26</v>
      </c>
      <c r="B35" s="1097"/>
      <c r="C35" s="1097"/>
      <c r="D35" s="1094"/>
      <c r="E35" s="1094"/>
      <c r="F35" s="1094"/>
      <c r="G35" s="1094"/>
      <c r="H35" s="1094"/>
      <c r="I35" s="1094"/>
      <c r="J35" s="1094"/>
      <c r="K35" s="1094"/>
      <c r="L35" s="1094"/>
      <c r="M35" s="1094"/>
      <c r="N35" s="1094"/>
      <c r="S35" s="1099"/>
      <c r="Z35" s="943" t="s">
        <v>101</v>
      </c>
    </row>
    <row r="36" spans="1:39">
      <c r="A36" s="2212" t="s">
        <v>28</v>
      </c>
      <c r="B36" s="1095" t="s">
        <v>920</v>
      </c>
      <c r="C36" s="1098"/>
      <c r="D36" s="1094"/>
      <c r="E36" s="1094"/>
      <c r="F36" s="1094"/>
      <c r="G36" s="1094"/>
      <c r="H36" s="1094"/>
      <c r="I36" s="1094"/>
      <c r="J36" s="1094"/>
      <c r="K36" s="1094"/>
      <c r="L36" s="1094"/>
      <c r="M36" s="1094"/>
      <c r="N36" s="1094"/>
      <c r="S36" s="54"/>
    </row>
    <row r="37" spans="1:39">
      <c r="A37" s="2212"/>
      <c r="B37" s="109" t="s">
        <v>237</v>
      </c>
      <c r="C37" s="1097"/>
      <c r="D37" s="1094"/>
      <c r="E37" s="1094"/>
      <c r="F37" s="1094"/>
      <c r="G37" s="1094"/>
      <c r="H37" s="1094"/>
      <c r="I37" s="1094"/>
      <c r="J37" s="1094"/>
      <c r="K37" s="1094"/>
      <c r="L37" s="1094"/>
      <c r="M37" s="1094"/>
      <c r="N37" s="1094"/>
    </row>
    <row r="38" spans="1:39">
      <c r="A38" s="2212"/>
      <c r="B38" s="1095" t="s">
        <v>238</v>
      </c>
      <c r="C38" s="1097"/>
      <c r="D38" s="1094"/>
      <c r="E38" s="1094"/>
      <c r="F38" s="1094"/>
      <c r="G38" s="1094"/>
      <c r="H38" s="1094"/>
      <c r="I38" s="1094"/>
      <c r="J38" s="1094"/>
      <c r="K38" s="1094"/>
      <c r="L38" s="1094"/>
      <c r="M38" s="1094"/>
      <c r="N38" s="1094"/>
    </row>
    <row r="39" spans="1:39">
      <c r="A39" s="2212"/>
      <c r="B39" s="1407" t="s">
        <v>241</v>
      </c>
      <c r="C39" s="1097"/>
      <c r="D39" s="1094"/>
      <c r="E39" s="1094"/>
      <c r="F39" s="1094"/>
      <c r="G39" s="1094"/>
      <c r="H39" s="1094"/>
      <c r="I39" s="1094"/>
      <c r="J39" s="1094"/>
      <c r="K39" s="1094"/>
      <c r="L39" s="1094"/>
      <c r="M39" s="1094"/>
      <c r="N39" s="1094"/>
    </row>
    <row r="40" spans="1:39" ht="15.95" customHeight="1">
      <c r="A40" s="929" t="s">
        <v>13</v>
      </c>
      <c r="B40" s="2285" t="s">
        <v>699</v>
      </c>
      <c r="C40" s="2286"/>
      <c r="D40" s="2286"/>
      <c r="E40" s="2286"/>
      <c r="F40" s="2286"/>
      <c r="G40" s="2286"/>
      <c r="H40" s="2286"/>
      <c r="I40" s="2286"/>
      <c r="J40" s="2286"/>
      <c r="K40" s="2286"/>
      <c r="L40" s="2286"/>
      <c r="M40" s="2286"/>
      <c r="N40" s="2286"/>
    </row>
    <row r="41" spans="1:39">
      <c r="A41" s="65" t="s">
        <v>15</v>
      </c>
      <c r="B41" s="1453" t="s">
        <v>937</v>
      </c>
      <c r="C41" s="1095"/>
      <c r="D41" s="1094"/>
      <c r="E41" s="1094"/>
      <c r="F41" s="1094"/>
      <c r="G41" s="1094"/>
      <c r="H41" s="1094"/>
      <c r="I41" s="1094"/>
      <c r="J41" s="1094"/>
      <c r="K41" s="1094"/>
      <c r="L41" s="1094"/>
      <c r="M41" s="1094"/>
      <c r="N41" s="1094"/>
    </row>
    <row r="42" spans="1:39">
      <c r="A42" s="65" t="s">
        <v>17</v>
      </c>
      <c r="B42" s="222" t="s">
        <v>700</v>
      </c>
      <c r="C42" s="1096"/>
      <c r="D42" s="1096"/>
      <c r="E42" s="1096"/>
      <c r="F42" s="1096"/>
      <c r="G42" s="1096"/>
      <c r="H42" s="1096"/>
      <c r="I42" s="1094"/>
      <c r="J42" s="1094"/>
      <c r="K42" s="1094"/>
      <c r="L42" s="1094"/>
      <c r="M42" s="1094"/>
      <c r="N42" s="1094"/>
    </row>
    <row r="43" spans="1:39">
      <c r="A43" s="65" t="s">
        <v>31</v>
      </c>
      <c r="B43" s="1095" t="s">
        <v>688</v>
      </c>
      <c r="C43" s="1095"/>
      <c r="D43" s="1095"/>
      <c r="E43" s="1095"/>
      <c r="F43" s="1095"/>
      <c r="G43" s="1095"/>
      <c r="H43" s="1094"/>
      <c r="I43" s="1094"/>
      <c r="J43" s="1094"/>
      <c r="K43" s="1094"/>
      <c r="L43" s="1094"/>
      <c r="M43" s="1094"/>
      <c r="N43" s="1094"/>
    </row>
    <row r="44" spans="1:39">
      <c r="A44" s="65" t="s">
        <v>32</v>
      </c>
      <c r="B44" s="1095" t="s">
        <v>247</v>
      </c>
      <c r="C44" s="1095"/>
      <c r="D44" s="1095"/>
      <c r="E44" s="1095"/>
      <c r="F44" s="1095"/>
      <c r="G44" s="1095"/>
      <c r="H44" s="1094"/>
      <c r="I44" s="1094"/>
      <c r="J44" s="1094"/>
      <c r="K44" s="1094"/>
      <c r="L44" s="1094"/>
      <c r="M44" s="1094"/>
      <c r="N44" s="1094"/>
    </row>
    <row r="45" spans="1:39" ht="15.75" customHeight="1">
      <c r="A45" s="65" t="s">
        <v>18</v>
      </c>
      <c r="B45" s="1095" t="s">
        <v>180</v>
      </c>
      <c r="C45" s="1095"/>
      <c r="D45" s="1095"/>
      <c r="E45" s="1095"/>
      <c r="F45" s="1095"/>
      <c r="G45" s="1095"/>
      <c r="H45" s="1095"/>
      <c r="I45" s="1095"/>
      <c r="J45" s="1095"/>
      <c r="K45" s="1094"/>
      <c r="L45" s="1094"/>
      <c r="M45" s="1094"/>
      <c r="N45" s="1094"/>
    </row>
    <row r="46" spans="1:39">
      <c r="A46" s="65" t="s">
        <v>19</v>
      </c>
      <c r="B46" s="109" t="s">
        <v>938</v>
      </c>
      <c r="C46" s="1094"/>
      <c r="D46" s="1094"/>
      <c r="E46" s="1094"/>
      <c r="F46" s="1094"/>
      <c r="G46" s="1094"/>
      <c r="H46" s="1094"/>
      <c r="I46" s="1094"/>
      <c r="J46" s="1094"/>
      <c r="K46" s="1094"/>
      <c r="L46" s="1094"/>
      <c r="M46" s="1094"/>
      <c r="N46" s="1094"/>
    </row>
    <row r="47" spans="1:39" ht="15">
      <c r="A47" s="65" t="s">
        <v>33</v>
      </c>
      <c r="B47" s="109" t="s">
        <v>148</v>
      </c>
      <c r="C47" s="93"/>
      <c r="D47" s="93"/>
      <c r="E47" s="93"/>
      <c r="F47" s="93"/>
      <c r="G47" s="91"/>
      <c r="H47" s="109"/>
      <c r="I47" s="93"/>
      <c r="J47" s="93"/>
      <c r="K47" s="1094"/>
      <c r="L47" s="1094"/>
      <c r="M47" s="1094"/>
      <c r="N47" s="1094"/>
    </row>
    <row r="48" spans="1:39" ht="15">
      <c r="A48" s="65" t="s">
        <v>34</v>
      </c>
      <c r="B48" s="993" t="s">
        <v>676</v>
      </c>
      <c r="C48" s="993"/>
      <c r="D48" s="993"/>
      <c r="E48" s="993"/>
      <c r="F48"/>
      <c r="G48" s="505"/>
      <c r="H48" s="505"/>
      <c r="I48" s="109"/>
      <c r="J48" s="109"/>
      <c r="K48" s="109"/>
      <c r="L48" s="109"/>
      <c r="M48" s="1094"/>
      <c r="N48" s="1094"/>
      <c r="O48" s="963"/>
      <c r="P48" s="963"/>
    </row>
    <row r="49" spans="1:24">
      <c r="A49" s="65" t="s">
        <v>284</v>
      </c>
      <c r="B49" s="65" t="s">
        <v>701</v>
      </c>
      <c r="C49" s="65"/>
      <c r="D49" s="65"/>
      <c r="E49" s="65"/>
      <c r="F49" s="65"/>
      <c r="G49" s="65"/>
      <c r="H49" s="65"/>
      <c r="I49" s="65"/>
      <c r="J49" s="65"/>
      <c r="K49" s="65"/>
      <c r="L49" s="65"/>
      <c r="M49" s="65"/>
      <c r="N49" s="65"/>
    </row>
    <row r="50" spans="1:24">
      <c r="A50" s="65" t="s">
        <v>35</v>
      </c>
      <c r="B50" s="505" t="s">
        <v>248</v>
      </c>
      <c r="C50" s="505"/>
      <c r="D50" s="505"/>
      <c r="E50" s="505"/>
      <c r="F50" s="505"/>
      <c r="G50" s="505"/>
      <c r="H50" s="505"/>
      <c r="I50" s="505"/>
      <c r="J50" s="1094"/>
      <c r="K50" s="1094"/>
      <c r="L50" s="1094"/>
      <c r="M50" s="1094"/>
      <c r="N50" s="1094"/>
    </row>
    <row r="51" spans="1:24" ht="15">
      <c r="U51" s="109"/>
      <c r="V51"/>
      <c r="W51" s="941"/>
      <c r="X51" s="970"/>
    </row>
    <row r="52" spans="1:24" ht="15">
      <c r="U52" s="109"/>
      <c r="V52"/>
      <c r="W52" s="941"/>
      <c r="X52" s="941"/>
    </row>
    <row r="53" spans="1:24">
      <c r="U53" s="109"/>
    </row>
    <row r="58" spans="1:24" ht="43.5" customHeight="1"/>
    <row r="59" spans="1:24" ht="29.25" customHeight="1"/>
    <row r="74" ht="21" customHeight="1"/>
  </sheetData>
  <mergeCells count="25">
    <mergeCell ref="A36:A39"/>
    <mergeCell ref="B40:N40"/>
    <mergeCell ref="Z6:AA6"/>
    <mergeCell ref="B5:I5"/>
    <mergeCell ref="J5:Q5"/>
    <mergeCell ref="S5:AA5"/>
    <mergeCell ref="B6:C6"/>
    <mergeCell ref="D6:E6"/>
    <mergeCell ref="F6:G6"/>
    <mergeCell ref="L6:M6"/>
    <mergeCell ref="AI5:AM5"/>
    <mergeCell ref="AL6:AM6"/>
    <mergeCell ref="A1:O1"/>
    <mergeCell ref="A2:O2"/>
    <mergeCell ref="T6:U6"/>
    <mergeCell ref="V6:W6"/>
    <mergeCell ref="X6:Y6"/>
    <mergeCell ref="J6:K6"/>
    <mergeCell ref="N6:O6"/>
    <mergeCell ref="H6:I6"/>
    <mergeCell ref="P6:Q6"/>
    <mergeCell ref="AC5:AG5"/>
    <mergeCell ref="AF6:AG6"/>
    <mergeCell ref="S2:AG2"/>
    <mergeCell ref="S1:AG1"/>
  </mergeCells>
  <pageMargins left="0.22" right="0.24" top="0.37" bottom="0.43" header="0.31496062992125984" footer="0.31496062992125984"/>
  <pageSetup paperSize="9" scale="45" orientation="landscape" horizontalDpi="4294967293" verticalDpi="4294967293" r:id="rId1"/>
  <drawing r:id="rId2"/>
</worksheet>
</file>

<file path=xl/worksheets/sheet23.xml><?xml version="1.0" encoding="utf-8"?>
<worksheet xmlns="http://schemas.openxmlformats.org/spreadsheetml/2006/main" xmlns:r="http://schemas.openxmlformats.org/officeDocument/2006/relationships">
  <sheetPr enableFormatConditionsCalculation="0">
    <pageSetUpPr fitToPage="1"/>
  </sheetPr>
  <dimension ref="A1:Z103"/>
  <sheetViews>
    <sheetView zoomScale="70" zoomScaleNormal="70" zoomScalePageLayoutView="125" workbookViewId="0">
      <selection sqref="A1:V1"/>
    </sheetView>
  </sheetViews>
  <sheetFormatPr baseColWidth="10" defaultColWidth="10.77734375" defaultRowHeight="14.25"/>
  <cols>
    <col min="1" max="1" width="8.77734375" style="283" customWidth="1"/>
    <col min="2" max="2" width="7.109375" style="283" customWidth="1"/>
    <col min="3" max="4" width="6.109375" style="283" customWidth="1"/>
    <col min="5" max="5" width="8" style="283" customWidth="1"/>
    <col min="6" max="6" width="5.44140625" style="283" customWidth="1"/>
    <col min="7" max="7" width="10.77734375" style="283"/>
    <col min="8" max="8" width="4.44140625" style="283" customWidth="1"/>
    <col min="9" max="9" width="7.5546875" style="283" customWidth="1"/>
    <col min="10" max="10" width="7.109375" style="283" customWidth="1"/>
    <col min="11" max="11" width="9.5546875" style="283" customWidth="1"/>
    <col min="12" max="12" width="12.5546875" style="283" customWidth="1"/>
    <col min="13" max="13" width="6" style="283" customWidth="1"/>
    <col min="14" max="14" width="4.77734375" style="283" customWidth="1"/>
    <col min="15" max="15" width="5.88671875" style="283" customWidth="1"/>
    <col min="16" max="16" width="4.77734375" style="283" customWidth="1"/>
    <col min="17" max="17" width="7.77734375" style="283" customWidth="1"/>
    <col min="18" max="18" width="10.77734375" style="283"/>
    <col min="19" max="19" width="4.5546875" style="283" customWidth="1"/>
    <col min="20" max="20" width="4.77734375" style="283" customWidth="1"/>
    <col min="21" max="21" width="5.21875" style="283" customWidth="1"/>
    <col min="22" max="22" width="5.44140625" style="283" customWidth="1"/>
    <col min="23" max="16384" width="10.77734375" style="283"/>
  </cols>
  <sheetData>
    <row r="1" spans="1:22" ht="17.850000000000001" customHeight="1">
      <c r="A1" s="2288" t="s">
        <v>900</v>
      </c>
      <c r="B1" s="2288"/>
      <c r="C1" s="2288"/>
      <c r="D1" s="2288"/>
      <c r="E1" s="2288"/>
      <c r="F1" s="2288"/>
      <c r="G1" s="2288"/>
      <c r="H1" s="2288"/>
      <c r="I1" s="2288"/>
      <c r="J1" s="2288"/>
      <c r="K1" s="2288"/>
      <c r="L1" s="2288"/>
      <c r="M1" s="2288"/>
      <c r="N1" s="2288"/>
      <c r="O1" s="2288"/>
      <c r="P1" s="2288"/>
      <c r="Q1" s="2288"/>
      <c r="R1" s="2288"/>
      <c r="S1" s="2288"/>
      <c r="T1" s="2288"/>
      <c r="U1" s="2288"/>
      <c r="V1" s="2288"/>
    </row>
    <row r="2" spans="1:22" ht="8.1" customHeight="1">
      <c r="A2" s="579"/>
      <c r="B2" s="579"/>
      <c r="C2" s="579"/>
      <c r="D2" s="579"/>
      <c r="E2" s="579"/>
      <c r="F2" s="579"/>
      <c r="G2" s="579"/>
      <c r="H2" s="579"/>
    </row>
    <row r="3" spans="1:22" ht="15" customHeight="1">
      <c r="A3" s="2289" t="s">
        <v>902</v>
      </c>
      <c r="B3" s="2289"/>
      <c r="C3" s="2289"/>
      <c r="D3" s="2289"/>
      <c r="E3" s="2289"/>
      <c r="F3" s="2289"/>
      <c r="G3" s="2289"/>
      <c r="H3" s="2289"/>
      <c r="I3" s="2289"/>
      <c r="J3" s="2289"/>
      <c r="K3" s="2289"/>
      <c r="L3" s="2289"/>
      <c r="M3" s="2289"/>
      <c r="N3" s="2289"/>
      <c r="O3" s="2289"/>
      <c r="P3" s="2289"/>
      <c r="Q3" s="2289"/>
      <c r="R3" s="2289"/>
      <c r="S3" s="2289"/>
      <c r="T3" s="2289"/>
      <c r="U3" s="2289"/>
      <c r="V3" s="2289"/>
    </row>
    <row r="5" spans="1:22" ht="40.15" customHeight="1">
      <c r="A5" s="2299" t="s">
        <v>516</v>
      </c>
      <c r="B5" s="2300"/>
      <c r="C5" s="2300"/>
      <c r="D5" s="2300"/>
      <c r="E5" s="2301"/>
      <c r="F5" s="538"/>
      <c r="G5" s="2302" t="s">
        <v>551</v>
      </c>
      <c r="H5" s="2303"/>
      <c r="I5" s="2303"/>
      <c r="J5" s="2304"/>
      <c r="K5" s="538"/>
      <c r="L5" s="2294" t="s">
        <v>651</v>
      </c>
      <c r="M5" s="2295"/>
      <c r="N5" s="2295"/>
      <c r="O5" s="2295"/>
      <c r="P5" s="2296"/>
      <c r="R5" s="2306" t="s">
        <v>587</v>
      </c>
      <c r="S5" s="2307"/>
      <c r="T5" s="2307"/>
      <c r="U5" s="2307"/>
      <c r="V5" s="2308"/>
    </row>
    <row r="6" spans="1:22" ht="28.5">
      <c r="A6" s="577"/>
      <c r="B6" s="577" t="s">
        <v>512</v>
      </c>
      <c r="C6" s="577" t="s">
        <v>511</v>
      </c>
      <c r="D6" s="578" t="s">
        <v>514</v>
      </c>
      <c r="E6" s="578" t="s">
        <v>513</v>
      </c>
      <c r="F6" s="538"/>
      <c r="G6" s="577"/>
      <c r="H6" s="577" t="s">
        <v>53</v>
      </c>
      <c r="I6" s="577" t="s">
        <v>550</v>
      </c>
      <c r="J6" s="577" t="s">
        <v>54</v>
      </c>
      <c r="K6" s="538"/>
      <c r="L6" s="288"/>
      <c r="M6" s="288" t="s">
        <v>512</v>
      </c>
      <c r="N6" s="288" t="s">
        <v>511</v>
      </c>
      <c r="O6" s="288" t="s">
        <v>549</v>
      </c>
      <c r="P6" s="288" t="s">
        <v>548</v>
      </c>
      <c r="R6" s="288"/>
      <c r="S6" s="288" t="s">
        <v>582</v>
      </c>
      <c r="T6" s="288" t="s">
        <v>583</v>
      </c>
      <c r="U6" s="655" t="s">
        <v>584</v>
      </c>
      <c r="V6" s="655" t="s">
        <v>585</v>
      </c>
    </row>
    <row r="7" spans="1:22">
      <c r="A7" s="577"/>
      <c r="B7" s="577"/>
      <c r="C7" s="577"/>
      <c r="D7" s="577"/>
      <c r="E7" s="577"/>
      <c r="F7" s="538"/>
      <c r="G7" s="577"/>
      <c r="H7" s="577"/>
      <c r="I7" s="577"/>
      <c r="J7" s="577"/>
      <c r="K7" s="538"/>
      <c r="L7" s="297"/>
      <c r="M7" s="297"/>
      <c r="N7" s="297"/>
      <c r="O7" s="297"/>
      <c r="P7" s="297"/>
      <c r="R7" s="288"/>
      <c r="S7" s="288"/>
      <c r="T7" s="288"/>
      <c r="U7" s="288"/>
      <c r="V7" s="288"/>
    </row>
    <row r="8" spans="1:22">
      <c r="A8" s="534" t="s">
        <v>199</v>
      </c>
      <c r="B8" s="541">
        <v>-46.967966000098556</v>
      </c>
      <c r="C8" s="541">
        <v>-27.613430694729647</v>
      </c>
      <c r="D8" s="324">
        <v>24.845864837884093</v>
      </c>
      <c r="E8" s="324">
        <v>0.57273846728770661</v>
      </c>
      <c r="F8" s="538"/>
      <c r="G8" s="534" t="s">
        <v>80</v>
      </c>
      <c r="H8" s="541">
        <v>487.06318134390341</v>
      </c>
      <c r="I8" s="541">
        <v>492.70332684951944</v>
      </c>
      <c r="J8" s="541">
        <v>481.2957624979112</v>
      </c>
      <c r="K8" s="538"/>
      <c r="L8" s="534" t="s">
        <v>284</v>
      </c>
      <c r="M8" s="544">
        <v>-61</v>
      </c>
      <c r="N8" s="544">
        <v>31</v>
      </c>
      <c r="O8" s="298">
        <v>7</v>
      </c>
      <c r="P8" s="298">
        <v>1</v>
      </c>
      <c r="R8" s="534" t="s">
        <v>88</v>
      </c>
      <c r="S8" s="657">
        <v>36.799999999999997</v>
      </c>
      <c r="T8" s="657">
        <v>42.5</v>
      </c>
      <c r="U8" s="658">
        <v>15.9</v>
      </c>
      <c r="V8" s="658">
        <v>4.8</v>
      </c>
    </row>
    <row r="9" spans="1:22">
      <c r="A9" s="534" t="s">
        <v>30</v>
      </c>
      <c r="B9" s="541">
        <v>-41.646498141290515</v>
      </c>
      <c r="C9" s="541">
        <v>-32.170518342030363</v>
      </c>
      <c r="D9" s="324">
        <v>25.881481128019196</v>
      </c>
      <c r="E9" s="324">
        <v>0.30150238865991891</v>
      </c>
      <c r="F9" s="538"/>
      <c r="G9" s="534" t="s">
        <v>327</v>
      </c>
      <c r="H9" s="541">
        <v>484.319297801971</v>
      </c>
      <c r="I9" s="541">
        <v>492.42239224157208</v>
      </c>
      <c r="J9" s="541">
        <v>475.96467468232055</v>
      </c>
      <c r="K9" s="538"/>
      <c r="L9" s="534" t="s">
        <v>78</v>
      </c>
      <c r="M9" s="544">
        <v>-38</v>
      </c>
      <c r="N9" s="544">
        <v>35</v>
      </c>
      <c r="O9" s="298">
        <v>20</v>
      </c>
      <c r="P9" s="298">
        <v>7</v>
      </c>
      <c r="R9" s="534" t="s">
        <v>13</v>
      </c>
      <c r="S9" s="657">
        <v>39.799999999999997</v>
      </c>
      <c r="T9" s="657">
        <v>43.5</v>
      </c>
      <c r="U9" s="658">
        <v>12.6</v>
      </c>
      <c r="V9" s="658">
        <v>4</v>
      </c>
    </row>
    <row r="10" spans="1:22">
      <c r="A10" s="534" t="s">
        <v>13</v>
      </c>
      <c r="B10" s="541">
        <v>-35.224047050659898</v>
      </c>
      <c r="C10" s="541">
        <v>-31.865042600258281</v>
      </c>
      <c r="D10" s="324">
        <v>32.157796766445983</v>
      </c>
      <c r="E10" s="324">
        <v>0.75311358263583217</v>
      </c>
      <c r="F10" s="538"/>
      <c r="G10" s="534" t="s">
        <v>29</v>
      </c>
      <c r="H10" s="541">
        <v>422.63235540551892</v>
      </c>
      <c r="I10" s="541">
        <v>435.52461831986517</v>
      </c>
      <c r="J10" s="541">
        <v>410.54325225294002</v>
      </c>
      <c r="K10" s="538"/>
      <c r="L10" s="534" t="s">
        <v>18</v>
      </c>
      <c r="M10" s="544">
        <v>-30</v>
      </c>
      <c r="N10" s="544">
        <v>42</v>
      </c>
      <c r="O10" s="298">
        <v>22</v>
      </c>
      <c r="P10" s="298">
        <v>5</v>
      </c>
      <c r="R10" s="534" t="s">
        <v>29</v>
      </c>
      <c r="S10" s="657">
        <v>16.2</v>
      </c>
      <c r="T10" s="657">
        <v>39.5</v>
      </c>
      <c r="U10" s="658">
        <v>25.9</v>
      </c>
      <c r="V10" s="658">
        <v>18.399999999999999</v>
      </c>
    </row>
    <row r="11" spans="1:22">
      <c r="A11" s="534" t="s">
        <v>88</v>
      </c>
      <c r="B11" s="541">
        <v>-34.879422131256952</v>
      </c>
      <c r="C11" s="541">
        <v>-31.605508987270174</v>
      </c>
      <c r="D11" s="324">
        <v>33.242185051357367</v>
      </c>
      <c r="E11" s="324">
        <v>0.27288383011552181</v>
      </c>
      <c r="F11" s="538"/>
      <c r="G11" s="534" t="s">
        <v>20</v>
      </c>
      <c r="H11" s="541">
        <v>413.28146666770834</v>
      </c>
      <c r="I11" s="541">
        <v>420.41066358124448</v>
      </c>
      <c r="J11" s="541">
        <v>406.42692215509641</v>
      </c>
      <c r="K11" s="538"/>
      <c r="L11" s="534" t="s">
        <v>20</v>
      </c>
      <c r="M11" s="544">
        <v>-26</v>
      </c>
      <c r="N11" s="544">
        <v>36</v>
      </c>
      <c r="O11" s="298">
        <v>27</v>
      </c>
      <c r="P11" s="298">
        <v>10</v>
      </c>
      <c r="R11" s="534" t="s">
        <v>30</v>
      </c>
      <c r="S11" s="657">
        <v>42.2</v>
      </c>
      <c r="T11" s="657">
        <v>42.4</v>
      </c>
      <c r="U11" s="658">
        <v>12</v>
      </c>
      <c r="V11" s="658">
        <v>3.4</v>
      </c>
    </row>
    <row r="12" spans="1:22">
      <c r="A12" s="534" t="s">
        <v>35</v>
      </c>
      <c r="B12" s="541">
        <v>-29.244524615877584</v>
      </c>
      <c r="C12" s="541">
        <v>-26.539881391376166</v>
      </c>
      <c r="D12" s="324">
        <v>42.843219520470548</v>
      </c>
      <c r="E12" s="324">
        <v>1.3723744722757032</v>
      </c>
      <c r="F12" s="538"/>
      <c r="G12" s="534" t="s">
        <v>35</v>
      </c>
      <c r="H12" s="541">
        <v>409.29156793771602</v>
      </c>
      <c r="I12" s="541">
        <v>415.35323429926706</v>
      </c>
      <c r="J12" s="541">
        <v>403.94562398060827</v>
      </c>
      <c r="K12" s="538"/>
      <c r="L12" s="534" t="s">
        <v>30</v>
      </c>
      <c r="M12" s="544">
        <v>-21</v>
      </c>
      <c r="N12" s="544">
        <v>36</v>
      </c>
      <c r="O12" s="298">
        <v>32</v>
      </c>
      <c r="P12" s="298">
        <v>19</v>
      </c>
      <c r="R12" s="534" t="s">
        <v>14</v>
      </c>
      <c r="S12" s="657">
        <v>29.9</v>
      </c>
      <c r="T12" s="657">
        <v>48.9</v>
      </c>
      <c r="U12" s="658">
        <v>16.7</v>
      </c>
      <c r="V12" s="658">
        <v>4.5</v>
      </c>
    </row>
    <row r="13" spans="1:22">
      <c r="A13" s="534" t="s">
        <v>14</v>
      </c>
      <c r="B13" s="541">
        <v>-23.639825508628178</v>
      </c>
      <c r="C13" s="541">
        <v>-36.23337741590074</v>
      </c>
      <c r="D13" s="324">
        <v>39.562648441399389</v>
      </c>
      <c r="E13" s="324">
        <v>0.56414863407168925</v>
      </c>
      <c r="F13" s="538"/>
      <c r="G13" s="534" t="s">
        <v>14</v>
      </c>
      <c r="H13" s="541">
        <v>406.99986698879343</v>
      </c>
      <c r="I13" s="541">
        <v>419.54370987706312</v>
      </c>
      <c r="J13" s="541">
        <v>395.91623522477767</v>
      </c>
      <c r="K13" s="538"/>
      <c r="L13" s="534" t="s">
        <v>29</v>
      </c>
      <c r="M13" s="544">
        <v>-16</v>
      </c>
      <c r="N13" s="544">
        <v>33</v>
      </c>
      <c r="O13" s="298">
        <v>32</v>
      </c>
      <c r="P13" s="298">
        <v>19</v>
      </c>
      <c r="R13" s="534" t="s">
        <v>17</v>
      </c>
      <c r="S13" s="657">
        <v>44.8</v>
      </c>
      <c r="T13" s="657">
        <v>41.1</v>
      </c>
      <c r="U13" s="658">
        <v>11</v>
      </c>
      <c r="V13" s="658">
        <v>3.1</v>
      </c>
    </row>
    <row r="14" spans="1:22">
      <c r="A14" s="534" t="s">
        <v>20</v>
      </c>
      <c r="B14" s="541">
        <v>-22.827960178686105</v>
      </c>
      <c r="C14" s="541">
        <v>-31.884238557924323</v>
      </c>
      <c r="D14" s="324">
        <v>44.66024645421912</v>
      </c>
      <c r="E14" s="324">
        <v>0.62755480917046047</v>
      </c>
      <c r="F14" s="538"/>
      <c r="G14" s="534" t="s">
        <v>325</v>
      </c>
      <c r="H14" s="541">
        <v>391.4598889541752</v>
      </c>
      <c r="I14" s="541">
        <v>400.76894741764761</v>
      </c>
      <c r="J14" s="541">
        <v>382.92535440549017</v>
      </c>
      <c r="K14" s="538"/>
      <c r="L14" s="534" t="s">
        <v>268</v>
      </c>
      <c r="M14" s="544">
        <v>-11</v>
      </c>
      <c r="N14" s="544">
        <v>26</v>
      </c>
      <c r="O14" s="298">
        <v>37</v>
      </c>
      <c r="P14" s="298">
        <v>26</v>
      </c>
      <c r="R14" s="534" t="s">
        <v>18</v>
      </c>
      <c r="S14" s="657">
        <v>56.4</v>
      </c>
      <c r="T14" s="657">
        <v>35</v>
      </c>
      <c r="U14" s="658">
        <v>7.1</v>
      </c>
      <c r="V14" s="658">
        <v>1.6</v>
      </c>
    </row>
    <row r="15" spans="1:22">
      <c r="A15" s="534" t="s">
        <v>29</v>
      </c>
      <c r="B15" s="541">
        <v>-21.996867421351485</v>
      </c>
      <c r="C15" s="541">
        <v>-29.545489403792804</v>
      </c>
      <c r="D15" s="324">
        <v>46.876789261782228</v>
      </c>
      <c r="E15" s="324">
        <v>1.5808539130734858</v>
      </c>
      <c r="F15" s="538"/>
      <c r="G15" s="534" t="s">
        <v>88</v>
      </c>
      <c r="H15" s="541">
        <v>388.43170990714094</v>
      </c>
      <c r="I15" s="541">
        <v>395.5573115663712</v>
      </c>
      <c r="J15" s="541">
        <v>381.70370303525056</v>
      </c>
      <c r="K15" s="538"/>
      <c r="L15" s="297"/>
      <c r="M15" s="298"/>
      <c r="N15" s="298"/>
      <c r="O15" s="298"/>
      <c r="P15" s="298"/>
      <c r="R15" s="534" t="s">
        <v>19</v>
      </c>
      <c r="S15" s="657">
        <v>62.1</v>
      </c>
      <c r="T15" s="657">
        <v>31.2</v>
      </c>
      <c r="U15" s="658">
        <v>5.4</v>
      </c>
      <c r="V15" s="658">
        <v>1.3</v>
      </c>
    </row>
    <row r="16" spans="1:22">
      <c r="A16" s="534" t="s">
        <v>80</v>
      </c>
      <c r="B16" s="541">
        <v>-8.8928190130374247</v>
      </c>
      <c r="C16" s="541">
        <v>-16.013259813783378</v>
      </c>
      <c r="D16" s="324">
        <v>64.460097157337003</v>
      </c>
      <c r="E16" s="324">
        <v>10.633824015842197</v>
      </c>
      <c r="F16" s="538"/>
      <c r="G16" s="534" t="s">
        <v>30</v>
      </c>
      <c r="H16" s="541">
        <v>376.4886010728207</v>
      </c>
      <c r="I16" s="541">
        <v>389.96041600649482</v>
      </c>
      <c r="J16" s="541">
        <v>364.49387775313113</v>
      </c>
      <c r="K16" s="538"/>
      <c r="L16" s="533" t="s">
        <v>508</v>
      </c>
      <c r="M16" s="543">
        <v>-16</v>
      </c>
      <c r="N16" s="543">
        <v>26</v>
      </c>
      <c r="O16" s="542">
        <v>31</v>
      </c>
      <c r="P16" s="542">
        <v>28</v>
      </c>
      <c r="R16" s="534" t="s">
        <v>20</v>
      </c>
      <c r="S16" s="657">
        <v>23</v>
      </c>
      <c r="T16" s="657">
        <v>40.1</v>
      </c>
      <c r="U16" s="658">
        <v>23.2</v>
      </c>
      <c r="V16" s="658">
        <v>13.7</v>
      </c>
    </row>
    <row r="17" spans="1:26" ht="15.6" customHeight="1">
      <c r="A17" s="534" t="s">
        <v>268</v>
      </c>
      <c r="B17" s="541">
        <v>-7.7663855152770811</v>
      </c>
      <c r="C17" s="541">
        <v>-15.839018346132857</v>
      </c>
      <c r="D17" s="324">
        <v>68.394058048583545</v>
      </c>
      <c r="E17" s="324">
        <v>8.000538090006506</v>
      </c>
      <c r="F17" s="538"/>
      <c r="G17" s="534" t="s">
        <v>199</v>
      </c>
      <c r="H17" s="541">
        <v>368.10254712735559</v>
      </c>
      <c r="I17" s="541">
        <v>377.8172554965987</v>
      </c>
      <c r="J17" s="541">
        <v>358.92135262858585</v>
      </c>
      <c r="K17" s="538"/>
      <c r="L17" s="2290" t="s">
        <v>957</v>
      </c>
      <c r="M17" s="2290"/>
      <c r="N17" s="538"/>
      <c r="O17" s="538"/>
      <c r="P17" s="538"/>
      <c r="R17" s="534" t="s">
        <v>21</v>
      </c>
      <c r="S17" s="657">
        <v>71</v>
      </c>
      <c r="T17" s="657">
        <v>26.1</v>
      </c>
      <c r="U17" s="658">
        <v>2.5</v>
      </c>
      <c r="V17" s="658">
        <v>0.4</v>
      </c>
    </row>
    <row r="18" spans="1:26">
      <c r="A18" s="297"/>
      <c r="B18" s="297"/>
      <c r="C18" s="297"/>
      <c r="D18" s="297"/>
      <c r="E18" s="297"/>
      <c r="F18" s="538"/>
      <c r="G18" s="297"/>
      <c r="H18" s="297"/>
      <c r="I18" s="297"/>
      <c r="J18" s="297"/>
      <c r="K18" s="538"/>
      <c r="L18" s="538"/>
      <c r="M18" s="538"/>
      <c r="N18" s="538"/>
      <c r="O18" s="538"/>
      <c r="P18" s="538"/>
      <c r="R18" s="297" t="s">
        <v>77</v>
      </c>
      <c r="S18" s="658">
        <v>67.5</v>
      </c>
      <c r="T18" s="658">
        <v>28.3</v>
      </c>
      <c r="U18" s="658">
        <v>3.5</v>
      </c>
      <c r="V18" s="658">
        <v>0.8</v>
      </c>
    </row>
    <row r="19" spans="1:26">
      <c r="A19" s="533" t="s">
        <v>503</v>
      </c>
      <c r="B19" s="540">
        <v>-8.0222578441486778</v>
      </c>
      <c r="C19" s="540">
        <v>-14.985046124696177</v>
      </c>
      <c r="D19" s="539">
        <v>64.348239567386031</v>
      </c>
      <c r="E19" s="539">
        <v>12.644456463769117</v>
      </c>
      <c r="F19" s="538"/>
      <c r="G19" s="533" t="s">
        <v>483</v>
      </c>
      <c r="H19" s="540">
        <v>494.0398551066578</v>
      </c>
      <c r="I19" s="540">
        <v>499.42079416508557</v>
      </c>
      <c r="J19" s="540">
        <v>488.55106196513748</v>
      </c>
      <c r="K19" s="538"/>
      <c r="L19" s="1408" t="s">
        <v>546</v>
      </c>
      <c r="M19" s="566"/>
      <c r="N19" s="566"/>
      <c r="O19" s="538"/>
      <c r="P19" s="538"/>
      <c r="R19" s="548" t="s">
        <v>78</v>
      </c>
      <c r="S19" s="657">
        <v>69.3</v>
      </c>
      <c r="T19" s="657">
        <v>24.8</v>
      </c>
      <c r="U19" s="441">
        <v>5.0999999999999996</v>
      </c>
      <c r="V19" s="441">
        <v>0.8</v>
      </c>
    </row>
    <row r="20" spans="1:26">
      <c r="A20" s="538"/>
      <c r="B20" s="538"/>
      <c r="C20" s="538"/>
      <c r="D20" s="538"/>
      <c r="E20" s="538"/>
      <c r="F20" s="538"/>
      <c r="G20" s="538"/>
      <c r="H20" s="538"/>
      <c r="I20" s="538"/>
      <c r="J20" s="538"/>
      <c r="K20" s="538"/>
      <c r="L20" s="566"/>
      <c r="M20" s="566"/>
      <c r="N20" s="566"/>
      <c r="O20" s="538"/>
      <c r="P20" s="538"/>
      <c r="R20" s="656" t="s">
        <v>199</v>
      </c>
      <c r="S20" s="659">
        <v>37.700000000000003</v>
      </c>
      <c r="T20" s="659">
        <v>39.6</v>
      </c>
      <c r="U20" s="659">
        <v>15.5</v>
      </c>
      <c r="V20" s="659">
        <v>7.2</v>
      </c>
    </row>
    <row r="21" spans="1:26">
      <c r="A21" s="281" t="s">
        <v>547</v>
      </c>
      <c r="B21" s="281"/>
      <c r="C21" s="281"/>
      <c r="D21" s="538"/>
      <c r="E21" s="538"/>
      <c r="F21" s="538"/>
      <c r="G21" s="538"/>
      <c r="H21" s="538"/>
      <c r="I21" s="538"/>
      <c r="J21" s="538"/>
      <c r="K21" s="538"/>
      <c r="L21" s="566"/>
      <c r="M21" s="566"/>
      <c r="N21" s="566"/>
      <c r="O21" s="538"/>
      <c r="P21" s="538"/>
      <c r="R21" s="656" t="s">
        <v>284</v>
      </c>
      <c r="S21" s="659">
        <v>80.099999999999994</v>
      </c>
      <c r="T21" s="659">
        <v>18.5</v>
      </c>
      <c r="U21" s="659">
        <v>1.3</v>
      </c>
      <c r="V21" s="659">
        <v>0.2</v>
      </c>
    </row>
    <row r="22" spans="1:26">
      <c r="A22" s="576" t="s">
        <v>545</v>
      </c>
      <c r="B22" s="818" t="s">
        <v>546</v>
      </c>
      <c r="C22" s="570"/>
      <c r="D22" s="563"/>
      <c r="E22" s="563"/>
      <c r="F22" s="563"/>
      <c r="G22" s="563"/>
      <c r="H22" s="563"/>
      <c r="I22" s="568"/>
      <c r="J22" s="538"/>
      <c r="K22" s="538"/>
      <c r="L22" s="566"/>
      <c r="M22" s="566"/>
      <c r="N22" s="566"/>
      <c r="O22" s="538"/>
      <c r="P22" s="538"/>
      <c r="R22" s="656" t="s">
        <v>35</v>
      </c>
      <c r="S22" s="659">
        <v>26.1</v>
      </c>
      <c r="T22" s="659">
        <v>36.5</v>
      </c>
      <c r="U22" s="659">
        <v>24.3</v>
      </c>
      <c r="V22" s="659">
        <v>13.2</v>
      </c>
    </row>
    <row r="23" spans="1:26">
      <c r="A23" s="575" t="s">
        <v>544</v>
      </c>
      <c r="B23" s="575"/>
      <c r="C23" s="574"/>
      <c r="D23" s="563"/>
      <c r="E23" s="563"/>
      <c r="F23" s="563"/>
      <c r="G23" s="563"/>
      <c r="H23" s="563"/>
      <c r="I23" s="568"/>
      <c r="J23" s="538"/>
      <c r="K23" s="538"/>
      <c r="L23" s="566"/>
      <c r="M23" s="566"/>
      <c r="N23" s="566"/>
      <c r="O23" s="538"/>
      <c r="P23" s="538"/>
      <c r="R23" s="656"/>
      <c r="S23" s="659"/>
      <c r="T23" s="659"/>
      <c r="U23" s="659"/>
      <c r="V23" s="659"/>
    </row>
    <row r="24" spans="1:26" ht="15" customHeight="1">
      <c r="A24" s="572" t="s">
        <v>542</v>
      </c>
      <c r="B24" s="571"/>
      <c r="C24" s="570"/>
      <c r="D24" s="563"/>
      <c r="E24" s="563"/>
      <c r="F24" s="563"/>
      <c r="G24" s="563"/>
      <c r="H24" s="563"/>
      <c r="I24" s="568"/>
      <c r="J24" s="538"/>
      <c r="K24" s="1409" t="s">
        <v>545</v>
      </c>
      <c r="L24" s="566"/>
      <c r="M24" s="566"/>
      <c r="N24" s="566"/>
      <c r="O24" s="538"/>
      <c r="P24" s="538"/>
      <c r="R24" s="656" t="s">
        <v>581</v>
      </c>
      <c r="S24" s="659">
        <v>46.9</v>
      </c>
      <c r="T24" s="659">
        <v>35.9</v>
      </c>
      <c r="U24" s="659">
        <v>12.1</v>
      </c>
      <c r="V24" s="659">
        <v>5.0999999999999996</v>
      </c>
    </row>
    <row r="25" spans="1:26">
      <c r="A25" s="569"/>
      <c r="B25" s="563"/>
      <c r="C25" s="568"/>
      <c r="D25" s="563"/>
      <c r="E25" s="563"/>
      <c r="F25" s="563"/>
      <c r="G25" s="563"/>
      <c r="H25" s="563"/>
      <c r="I25" s="568"/>
      <c r="J25" s="538"/>
      <c r="K25" s="1409" t="s">
        <v>543</v>
      </c>
      <c r="L25" s="567"/>
      <c r="M25" s="573"/>
      <c r="N25" s="566"/>
      <c r="O25" s="538"/>
      <c r="P25" s="538"/>
    </row>
    <row r="26" spans="1:26" ht="36">
      <c r="A26" s="565"/>
      <c r="B26" s="2292" t="s">
        <v>539</v>
      </c>
      <c r="C26" s="2293"/>
      <c r="D26" s="564"/>
      <c r="E26" s="563"/>
      <c r="F26" s="563"/>
      <c r="G26" s="563"/>
      <c r="H26" s="563"/>
      <c r="I26" s="562" t="s">
        <v>538</v>
      </c>
      <c r="J26" s="538"/>
      <c r="K26" s="2305" t="s">
        <v>541</v>
      </c>
      <c r="L26" s="2305"/>
      <c r="M26" s="2305"/>
      <c r="N26" s="2305"/>
      <c r="O26" s="2305"/>
      <c r="P26" s="2305"/>
      <c r="Q26" s="2305"/>
      <c r="R26" s="2305"/>
      <c r="S26" s="2305"/>
      <c r="T26" s="2305"/>
      <c r="U26" s="2305"/>
      <c r="V26" s="2305"/>
      <c r="W26" s="2305"/>
      <c r="X26" s="2305"/>
    </row>
    <row r="27" spans="1:26" ht="31.15" customHeight="1">
      <c r="A27" s="2297"/>
      <c r="B27" s="2298" t="s">
        <v>535</v>
      </c>
      <c r="C27" s="2298"/>
      <c r="D27" s="2298"/>
      <c r="E27" s="2298"/>
      <c r="F27" s="2298"/>
      <c r="G27" s="2298"/>
      <c r="H27" s="2298"/>
      <c r="I27" s="2298"/>
      <c r="J27" s="538"/>
      <c r="K27" s="2305" t="s">
        <v>540</v>
      </c>
      <c r="L27" s="2305"/>
      <c r="M27" s="2305"/>
      <c r="N27" s="2305"/>
      <c r="O27" s="2305"/>
      <c r="P27" s="2305"/>
      <c r="Q27" s="2305"/>
      <c r="R27" s="2305"/>
      <c r="S27" s="2305"/>
      <c r="T27" s="2305"/>
      <c r="U27" s="2305"/>
      <c r="V27" s="2305"/>
      <c r="W27" s="2305"/>
      <c r="X27" s="2305"/>
      <c r="Y27" s="1411"/>
      <c r="Z27" s="1411"/>
    </row>
    <row r="28" spans="1:26" ht="36">
      <c r="A28" s="2297"/>
      <c r="B28" s="554" t="s">
        <v>530</v>
      </c>
      <c r="C28" s="554" t="s">
        <v>529</v>
      </c>
      <c r="D28" s="554" t="s">
        <v>528</v>
      </c>
      <c r="E28" s="554" t="s">
        <v>527</v>
      </c>
      <c r="F28" s="554" t="s">
        <v>526</v>
      </c>
      <c r="G28" s="554" t="s">
        <v>525</v>
      </c>
      <c r="H28" s="554" t="s">
        <v>524</v>
      </c>
      <c r="I28" s="558" t="s">
        <v>523</v>
      </c>
      <c r="J28" s="538"/>
      <c r="K28" s="1410" t="s">
        <v>537</v>
      </c>
      <c r="L28" s="561" t="s">
        <v>536</v>
      </c>
      <c r="M28" s="561"/>
      <c r="N28" s="561"/>
      <c r="O28" s="538"/>
      <c r="P28" s="538"/>
      <c r="Q28" s="2291" t="s">
        <v>760</v>
      </c>
      <c r="R28" s="2291"/>
    </row>
    <row r="29" spans="1:26">
      <c r="A29" s="555"/>
      <c r="B29" s="554" t="s">
        <v>337</v>
      </c>
      <c r="C29" s="554" t="s">
        <v>337</v>
      </c>
      <c r="D29" s="554" t="s">
        <v>337</v>
      </c>
      <c r="E29" s="554" t="s">
        <v>337</v>
      </c>
      <c r="F29" s="554" t="s">
        <v>337</v>
      </c>
      <c r="G29" s="554" t="s">
        <v>337</v>
      </c>
      <c r="H29" s="554" t="s">
        <v>337</v>
      </c>
      <c r="I29" s="554" t="s">
        <v>337</v>
      </c>
      <c r="J29" s="538"/>
      <c r="K29" s="560" t="s">
        <v>534</v>
      </c>
      <c r="L29" s="559" t="s">
        <v>533</v>
      </c>
      <c r="M29" s="559" t="s">
        <v>532</v>
      </c>
      <c r="N29" s="559" t="s">
        <v>531</v>
      </c>
      <c r="O29" s="538"/>
      <c r="P29" s="538"/>
      <c r="Q29" s="760" t="s">
        <v>761</v>
      </c>
    </row>
    <row r="30" spans="1:26">
      <c r="A30" s="551"/>
      <c r="B30" s="304"/>
      <c r="C30" s="304"/>
      <c r="D30" s="304"/>
      <c r="E30" s="304"/>
      <c r="F30" s="304"/>
      <c r="G30" s="304"/>
      <c r="H30" s="304"/>
      <c r="I30" s="304"/>
      <c r="J30" s="538"/>
      <c r="K30" s="557"/>
      <c r="L30" s="556" t="s">
        <v>522</v>
      </c>
      <c r="M30" s="556" t="s">
        <v>522</v>
      </c>
      <c r="N30" s="556" t="s">
        <v>522</v>
      </c>
      <c r="O30" s="538"/>
      <c r="P30" s="538"/>
    </row>
    <row r="31" spans="1:26">
      <c r="A31" s="297"/>
      <c r="B31" s="297"/>
      <c r="C31" s="297"/>
      <c r="D31" s="297"/>
      <c r="E31" s="297"/>
      <c r="F31" s="297"/>
      <c r="G31" s="297"/>
      <c r="H31" s="297"/>
      <c r="I31" s="297"/>
      <c r="J31" s="538"/>
      <c r="K31" s="553"/>
      <c r="L31" s="552"/>
      <c r="M31" s="552"/>
      <c r="N31" s="552"/>
      <c r="O31" s="538"/>
      <c r="P31" s="538"/>
    </row>
    <row r="32" spans="1:26">
      <c r="A32" s="534" t="s">
        <v>327</v>
      </c>
      <c r="B32" s="541">
        <v>-7.7663855152770811</v>
      </c>
      <c r="C32" s="541">
        <v>-15.839018346132857</v>
      </c>
      <c r="D32" s="541">
        <v>24.864696765709908</v>
      </c>
      <c r="E32" s="541">
        <v>25.958133250241051</v>
      </c>
      <c r="F32" s="541">
        <v>17.57122803263259</v>
      </c>
      <c r="G32" s="541">
        <v>6.7253392214394827</v>
      </c>
      <c r="H32" s="541">
        <v>1.2751988685670235</v>
      </c>
      <c r="I32" s="541">
        <v>76.394596138590046</v>
      </c>
      <c r="J32" s="538"/>
      <c r="K32" s="550"/>
      <c r="L32" s="549"/>
      <c r="M32" s="549"/>
      <c r="N32" s="549"/>
      <c r="O32" s="538"/>
      <c r="P32" s="538"/>
    </row>
    <row r="33" spans="1:17">
      <c r="A33" s="534" t="s">
        <v>80</v>
      </c>
      <c r="B33" s="541">
        <v>-8.8928190130374247</v>
      </c>
      <c r="C33" s="541">
        <v>-16.013259813783378</v>
      </c>
      <c r="D33" s="541">
        <v>22.777921136962949</v>
      </c>
      <c r="E33" s="541">
        <v>24.021764177323849</v>
      </c>
      <c r="F33" s="541">
        <v>17.660411843050206</v>
      </c>
      <c r="G33" s="541">
        <v>8.5148412421010899</v>
      </c>
      <c r="H33" s="541">
        <v>2.118982773741108</v>
      </c>
      <c r="I33" s="541">
        <v>75.093921173179197</v>
      </c>
      <c r="J33" s="538"/>
      <c r="K33" s="304"/>
      <c r="L33" s="549"/>
      <c r="M33" s="549"/>
      <c r="N33" s="549"/>
      <c r="O33" s="538"/>
      <c r="P33" s="538"/>
    </row>
    <row r="34" spans="1:17">
      <c r="A34" s="534" t="s">
        <v>29</v>
      </c>
      <c r="B34" s="541">
        <v>-21.996867421351485</v>
      </c>
      <c r="C34" s="541">
        <v>-29.545489403792804</v>
      </c>
      <c r="D34" s="541">
        <v>25.323415101583873</v>
      </c>
      <c r="E34" s="541">
        <v>15.402895048396077</v>
      </c>
      <c r="F34" s="541">
        <v>6.1504791118022766</v>
      </c>
      <c r="G34" s="541">
        <v>1.451642532081953</v>
      </c>
      <c r="H34" s="541">
        <v>0.12921138099153281</v>
      </c>
      <c r="I34" s="541">
        <v>48.457643174855718</v>
      </c>
      <c r="J34" s="538"/>
      <c r="K34" s="548" t="s">
        <v>80</v>
      </c>
      <c r="L34" s="541">
        <v>487.06318134390341</v>
      </c>
      <c r="M34" s="541">
        <v>492.70332684951944</v>
      </c>
      <c r="N34" s="541">
        <v>481.2957624979112</v>
      </c>
      <c r="O34" s="538"/>
      <c r="P34" s="538"/>
    </row>
    <row r="35" spans="1:17">
      <c r="A35" s="534" t="s">
        <v>326</v>
      </c>
      <c r="B35" s="541">
        <v>-22.827960178686105</v>
      </c>
      <c r="C35" s="541">
        <v>-31.884238557924323</v>
      </c>
      <c r="D35" s="541">
        <v>27.824249641056131</v>
      </c>
      <c r="E35" s="541">
        <v>13.128088988839048</v>
      </c>
      <c r="F35" s="541">
        <v>3.7079078243239381</v>
      </c>
      <c r="G35" s="541">
        <v>0.59244731100401882</v>
      </c>
      <c r="H35" s="541">
        <v>3.5107498166441646E-2</v>
      </c>
      <c r="I35" s="541">
        <v>45.287801263389575</v>
      </c>
      <c r="J35" s="538"/>
      <c r="K35" s="548" t="s">
        <v>327</v>
      </c>
      <c r="L35" s="541">
        <v>484.319297801971</v>
      </c>
      <c r="M35" s="541">
        <v>492.42239224157208</v>
      </c>
      <c r="N35" s="541">
        <v>475.96467468232055</v>
      </c>
      <c r="O35" s="538"/>
      <c r="P35" s="538"/>
    </row>
    <row r="36" spans="1:17">
      <c r="A36" s="534" t="s">
        <v>35</v>
      </c>
      <c r="B36" s="541">
        <v>-29.244524615877584</v>
      </c>
      <c r="C36" s="541">
        <v>-26.539881391376166</v>
      </c>
      <c r="D36" s="541">
        <v>23.019973593497166</v>
      </c>
      <c r="E36" s="541">
        <v>14.40904407320777</v>
      </c>
      <c r="F36" s="541">
        <v>5.4142018537656096</v>
      </c>
      <c r="G36" s="541">
        <v>1.2514037687192034</v>
      </c>
      <c r="H36" s="541">
        <v>0.12097070355649973</v>
      </c>
      <c r="I36" s="541">
        <v>44.21559399274625</v>
      </c>
      <c r="J36" s="538"/>
      <c r="K36" s="548" t="s">
        <v>29</v>
      </c>
      <c r="L36" s="541">
        <v>422.63235540551892</v>
      </c>
      <c r="M36" s="541">
        <v>435.52461831986517</v>
      </c>
      <c r="N36" s="541">
        <v>410.54325225294002</v>
      </c>
      <c r="O36" s="538"/>
      <c r="P36" s="538"/>
    </row>
    <row r="37" spans="1:17" ht="15.95" customHeight="1">
      <c r="A37" s="534" t="s">
        <v>14</v>
      </c>
      <c r="B37" s="541">
        <v>-23.639825508628178</v>
      </c>
      <c r="C37" s="541">
        <v>-36.23337741590074</v>
      </c>
      <c r="D37" s="541">
        <v>26.822633313282864</v>
      </c>
      <c r="E37" s="541">
        <v>10.144995744412451</v>
      </c>
      <c r="F37" s="541">
        <v>2.5950193837040723</v>
      </c>
      <c r="G37" s="541">
        <v>0.50077480933058049</v>
      </c>
      <c r="H37" s="541">
        <v>6.3373824741108808E-2</v>
      </c>
      <c r="I37" s="541">
        <v>40.126797075471075</v>
      </c>
      <c r="J37" s="538"/>
      <c r="K37" s="548" t="s">
        <v>326</v>
      </c>
      <c r="L37" s="541">
        <v>413.28146666770834</v>
      </c>
      <c r="M37" s="541">
        <v>420.41066358124448</v>
      </c>
      <c r="N37" s="541">
        <v>406.42692215509641</v>
      </c>
      <c r="O37" s="538"/>
      <c r="P37" s="538"/>
    </row>
    <row r="38" spans="1:17">
      <c r="A38" s="534" t="s">
        <v>88</v>
      </c>
      <c r="B38" s="541">
        <v>-34.879422131256952</v>
      </c>
      <c r="C38" s="541">
        <v>-31.605508987270174</v>
      </c>
      <c r="D38" s="541">
        <v>22.190271060040519</v>
      </c>
      <c r="E38" s="541">
        <v>9.2492162692977207</v>
      </c>
      <c r="F38" s="541">
        <v>1.8026977220191229</v>
      </c>
      <c r="G38" s="541">
        <v>0.26647619142919549</v>
      </c>
      <c r="H38" s="541">
        <v>6.4076386863263224E-3</v>
      </c>
      <c r="I38" s="541">
        <v>33.515068881472892</v>
      </c>
      <c r="J38" s="538"/>
      <c r="K38" s="548" t="s">
        <v>35</v>
      </c>
      <c r="L38" s="541">
        <v>409.29156793771602</v>
      </c>
      <c r="M38" s="541">
        <v>415.35323429926706</v>
      </c>
      <c r="N38" s="541">
        <v>403.94562398060827</v>
      </c>
      <c r="O38" s="538"/>
      <c r="P38" s="538"/>
    </row>
    <row r="39" spans="1:17">
      <c r="A39" s="534" t="s">
        <v>325</v>
      </c>
      <c r="B39" s="541">
        <v>-35.224047050659898</v>
      </c>
      <c r="C39" s="541">
        <v>-31.865042600258281</v>
      </c>
      <c r="D39" s="541">
        <v>20.405206254116631</v>
      </c>
      <c r="E39" s="541">
        <v>8.8927057401844483</v>
      </c>
      <c r="F39" s="541">
        <v>2.8598847721449019</v>
      </c>
      <c r="G39" s="541">
        <v>0.70923109606357004</v>
      </c>
      <c r="H39" s="541">
        <v>4.3882486572262083E-2</v>
      </c>
      <c r="I39" s="541">
        <v>32.910910349081817</v>
      </c>
      <c r="J39" s="538"/>
      <c r="K39" s="548" t="s">
        <v>14</v>
      </c>
      <c r="L39" s="541">
        <v>406.99986698879343</v>
      </c>
      <c r="M39" s="541">
        <v>419.54370987706312</v>
      </c>
      <c r="N39" s="541">
        <v>395.91623522477767</v>
      </c>
      <c r="O39" s="538"/>
      <c r="P39" s="538"/>
    </row>
    <row r="40" spans="1:17" ht="15" customHeight="1">
      <c r="A40" s="534" t="s">
        <v>30</v>
      </c>
      <c r="B40" s="541">
        <v>-41.646498141290515</v>
      </c>
      <c r="C40" s="541">
        <v>-32.170518342030363</v>
      </c>
      <c r="D40" s="541">
        <v>17.829816965491439</v>
      </c>
      <c r="E40" s="541">
        <v>6.436685135555579</v>
      </c>
      <c r="F40" s="541">
        <v>1.6149790269721804</v>
      </c>
      <c r="G40" s="541">
        <v>0.27690525745450556</v>
      </c>
      <c r="H40" s="541">
        <v>2.4597131205413365E-2</v>
      </c>
      <c r="I40" s="541">
        <v>26.182983516679116</v>
      </c>
      <c r="J40" s="538"/>
      <c r="K40" s="548" t="s">
        <v>325</v>
      </c>
      <c r="L40" s="541">
        <v>391.4598889541752</v>
      </c>
      <c r="M40" s="541">
        <v>400.76894741764761</v>
      </c>
      <c r="N40" s="541">
        <v>382.92535440549017</v>
      </c>
      <c r="O40" s="538"/>
      <c r="P40" s="538"/>
    </row>
    <row r="41" spans="1:17">
      <c r="A41" s="534" t="s">
        <v>199</v>
      </c>
      <c r="B41" s="541">
        <v>-46.967966000098556</v>
      </c>
      <c r="C41" s="541">
        <v>-27.613430694729647</v>
      </c>
      <c r="D41" s="541">
        <v>16.130531383546504</v>
      </c>
      <c r="E41" s="541">
        <v>6.6573091616640179</v>
      </c>
      <c r="F41" s="541">
        <v>2.0580242926735712</v>
      </c>
      <c r="G41" s="541">
        <v>0.54603404192283533</v>
      </c>
      <c r="H41" s="541">
        <v>2.6704425364871325E-2</v>
      </c>
      <c r="I41" s="541">
        <v>25.4186033051718</v>
      </c>
      <c r="J41" s="538"/>
      <c r="K41" s="548" t="s">
        <v>88</v>
      </c>
      <c r="L41" s="541">
        <v>388.43170990714094</v>
      </c>
      <c r="M41" s="541">
        <v>395.5573115663712</v>
      </c>
      <c r="N41" s="541">
        <v>381.70370303525056</v>
      </c>
      <c r="O41" s="538"/>
      <c r="P41" s="538"/>
    </row>
    <row r="42" spans="1:17" ht="15" customHeight="1">
      <c r="A42" s="297"/>
      <c r="B42" s="297"/>
      <c r="C42" s="297"/>
      <c r="D42" s="297"/>
      <c r="E42" s="297"/>
      <c r="F42" s="297"/>
      <c r="G42" s="297"/>
      <c r="H42" s="297"/>
      <c r="I42" s="297"/>
      <c r="J42" s="538"/>
      <c r="K42" s="548" t="s">
        <v>30</v>
      </c>
      <c r="L42" s="541">
        <v>376.4886010728207</v>
      </c>
      <c r="M42" s="541">
        <v>389.96041600649482</v>
      </c>
      <c r="N42" s="541">
        <v>364.49387775313113</v>
      </c>
      <c r="O42" s="538"/>
      <c r="P42" s="538"/>
    </row>
    <row r="43" spans="1:17">
      <c r="A43" s="534" t="s">
        <v>503</v>
      </c>
      <c r="B43" s="541">
        <v>-8.0222578441486778</v>
      </c>
      <c r="C43" s="541">
        <v>-14.985046124696177</v>
      </c>
      <c r="D43" s="541">
        <v>22.463901018027741</v>
      </c>
      <c r="E43" s="541">
        <v>23.734738392594792</v>
      </c>
      <c r="F43" s="541">
        <v>18.149600156763491</v>
      </c>
      <c r="G43" s="541">
        <v>9.3370773253213599</v>
      </c>
      <c r="H43" s="541">
        <v>3.3073791384477564</v>
      </c>
      <c r="I43" s="541">
        <v>76.992696031155148</v>
      </c>
      <c r="J43" s="538"/>
      <c r="K43" s="548" t="s">
        <v>199</v>
      </c>
      <c r="L43" s="541">
        <v>368.10254712735559</v>
      </c>
      <c r="M43" s="541">
        <v>377.8172554965987</v>
      </c>
      <c r="N43" s="541">
        <v>358.92135262858585</v>
      </c>
      <c r="O43" s="538"/>
      <c r="P43" s="538"/>
    </row>
    <row r="44" spans="1:17">
      <c r="A44" s="538"/>
      <c r="B44" s="538"/>
      <c r="C44" s="538"/>
      <c r="D44" s="538"/>
      <c r="E44" s="538"/>
      <c r="F44" s="538"/>
      <c r="G44" s="538"/>
      <c r="H44" s="538"/>
      <c r="I44" s="538"/>
      <c r="J44" s="538"/>
      <c r="K44" s="547"/>
      <c r="L44" s="304"/>
      <c r="M44" s="304"/>
      <c r="N44" s="304"/>
      <c r="O44" s="538"/>
      <c r="P44" s="538"/>
    </row>
    <row r="45" spans="1:17">
      <c r="A45" s="538"/>
      <c r="B45" s="538"/>
      <c r="C45" s="538"/>
      <c r="D45" s="538"/>
      <c r="E45" s="538"/>
      <c r="F45" s="538"/>
      <c r="G45" s="538"/>
      <c r="H45" s="538"/>
      <c r="I45" s="538"/>
      <c r="K45" s="548" t="s">
        <v>483</v>
      </c>
      <c r="L45" s="541">
        <v>494.0398551066578</v>
      </c>
      <c r="M45" s="541">
        <v>499.42079416508557</v>
      </c>
      <c r="N45" s="541">
        <v>488.55106196513748</v>
      </c>
      <c r="O45" s="538"/>
      <c r="P45" s="538"/>
    </row>
    <row r="46" spans="1:17">
      <c r="A46" s="281" t="s">
        <v>901</v>
      </c>
      <c r="B46" s="538"/>
      <c r="C46" s="538"/>
      <c r="D46" s="538"/>
      <c r="E46" s="538"/>
      <c r="F46" s="538"/>
      <c r="G46" s="538"/>
      <c r="H46" s="538"/>
      <c r="I46" s="538"/>
      <c r="J46" s="538"/>
      <c r="O46" s="538"/>
      <c r="P46" s="538"/>
    </row>
    <row r="47" spans="1:17">
      <c r="A47" s="281" t="s">
        <v>521</v>
      </c>
      <c r="B47" s="538"/>
      <c r="C47" s="538"/>
      <c r="D47" s="538"/>
      <c r="E47" s="538"/>
      <c r="F47" s="538"/>
      <c r="G47" s="538"/>
      <c r="H47" s="538"/>
      <c r="I47" s="538"/>
      <c r="J47" s="538"/>
      <c r="K47" s="546" t="s">
        <v>20</v>
      </c>
      <c r="L47" s="545">
        <v>391.5</v>
      </c>
      <c r="M47" s="545">
        <v>400.8</v>
      </c>
      <c r="N47" s="545">
        <v>382.9</v>
      </c>
      <c r="O47" s="538"/>
      <c r="P47" s="538"/>
      <c r="Q47" s="308" t="s">
        <v>328</v>
      </c>
    </row>
    <row r="48" spans="1:17">
      <c r="A48" s="281" t="s">
        <v>520</v>
      </c>
      <c r="B48" s="538"/>
      <c r="C48" s="538"/>
      <c r="D48" s="538"/>
      <c r="E48" s="538"/>
      <c r="F48" s="538"/>
      <c r="G48" s="538"/>
      <c r="H48" s="538"/>
      <c r="I48" s="538"/>
      <c r="J48" s="538"/>
      <c r="K48" s="538"/>
      <c r="L48" s="538"/>
      <c r="M48" s="538"/>
      <c r="N48" s="538"/>
      <c r="O48" s="538"/>
      <c r="P48" s="538"/>
      <c r="Q48" s="308" t="s">
        <v>762</v>
      </c>
    </row>
    <row r="49" spans="1:20">
      <c r="A49" s="281" t="s">
        <v>519</v>
      </c>
      <c r="B49" s="538"/>
      <c r="C49" s="538"/>
      <c r="D49" s="538"/>
      <c r="E49" s="538"/>
      <c r="F49" s="538"/>
      <c r="G49" s="538"/>
      <c r="H49" s="538"/>
      <c r="I49" s="538"/>
      <c r="J49" s="538"/>
      <c r="K49" s="538"/>
      <c r="L49" s="538"/>
      <c r="M49" s="538"/>
      <c r="N49" s="538"/>
      <c r="O49" s="538"/>
      <c r="P49" s="538"/>
      <c r="Q49" s="308" t="s">
        <v>763</v>
      </c>
    </row>
    <row r="50" spans="1:20">
      <c r="A50" s="281" t="s">
        <v>518</v>
      </c>
      <c r="B50" s="538"/>
      <c r="C50" s="538"/>
      <c r="D50" s="538"/>
      <c r="E50" s="538"/>
      <c r="F50" s="538"/>
      <c r="G50" s="538"/>
      <c r="H50" s="538"/>
      <c r="I50" s="538"/>
      <c r="J50" s="538"/>
      <c r="K50" s="538"/>
      <c r="L50" s="538"/>
      <c r="M50" s="538"/>
      <c r="N50" s="538"/>
      <c r="O50" s="538"/>
      <c r="P50" s="538"/>
      <c r="Q50" s="308" t="s">
        <v>764</v>
      </c>
    </row>
    <row r="51" spans="1:20">
      <c r="A51" s="281" t="s">
        <v>517</v>
      </c>
      <c r="B51" s="538"/>
      <c r="C51" s="538"/>
      <c r="D51" s="538"/>
      <c r="E51" s="2287" t="s">
        <v>516</v>
      </c>
      <c r="F51" s="2287"/>
      <c r="G51" s="2287"/>
      <c r="H51" s="2287"/>
      <c r="I51" s="2287"/>
      <c r="J51" s="312"/>
      <c r="K51" s="538"/>
      <c r="L51" s="538"/>
      <c r="M51" s="538"/>
      <c r="N51" s="538"/>
      <c r="O51" s="538"/>
      <c r="P51" s="538"/>
      <c r="Q51" s="308" t="s">
        <v>765</v>
      </c>
    </row>
    <row r="52" spans="1:20">
      <c r="A52" s="538"/>
      <c r="B52" s="538"/>
      <c r="C52" s="538"/>
      <c r="D52" s="538"/>
      <c r="E52" s="288"/>
      <c r="F52" s="288" t="s">
        <v>511</v>
      </c>
      <c r="G52" s="288" t="s">
        <v>512</v>
      </c>
      <c r="H52" s="288" t="s">
        <v>569</v>
      </c>
      <c r="I52" s="288" t="s">
        <v>513</v>
      </c>
      <c r="J52" s="312"/>
      <c r="K52" s="538"/>
      <c r="L52" s="538"/>
      <c r="M52" s="538"/>
      <c r="N52" s="538"/>
      <c r="O52" s="538"/>
      <c r="P52" s="538"/>
      <c r="Q52" s="308"/>
    </row>
    <row r="53" spans="1:20">
      <c r="A53" s="538"/>
      <c r="B53" s="538"/>
      <c r="C53" s="538"/>
      <c r="D53" s="538"/>
      <c r="E53" s="288"/>
      <c r="F53" s="288"/>
      <c r="G53" s="288"/>
      <c r="H53" s="288"/>
      <c r="I53" s="288"/>
      <c r="J53" s="312"/>
      <c r="K53" s="2287" t="s">
        <v>515</v>
      </c>
      <c r="L53" s="2287"/>
      <c r="M53" s="2287"/>
      <c r="N53" s="2287"/>
      <c r="O53" s="2287"/>
      <c r="P53" s="538"/>
      <c r="Q53" s="661"/>
      <c r="R53" s="290"/>
      <c r="S53" s="290">
        <v>2009</v>
      </c>
      <c r="T53" s="290"/>
    </row>
    <row r="54" spans="1:20">
      <c r="A54" s="538"/>
      <c r="B54" s="538"/>
      <c r="C54" s="538"/>
      <c r="D54" s="538"/>
      <c r="E54" s="534" t="s">
        <v>199</v>
      </c>
      <c r="F54" s="541">
        <v>-27.613430694729647</v>
      </c>
      <c r="G54" s="541">
        <v>-46.967966000098556</v>
      </c>
      <c r="H54" s="324">
        <v>24.845864837884093</v>
      </c>
      <c r="I54" s="324">
        <v>0.57273846728770661</v>
      </c>
      <c r="J54" s="312"/>
      <c r="K54" s="288"/>
      <c r="L54" s="288" t="s">
        <v>512</v>
      </c>
      <c r="M54" s="288" t="s">
        <v>511</v>
      </c>
      <c r="N54" s="288" t="s">
        <v>510</v>
      </c>
      <c r="O54" s="288" t="s">
        <v>509</v>
      </c>
      <c r="P54" s="538"/>
      <c r="Q54" s="660"/>
      <c r="R54" s="290"/>
      <c r="S54" s="290">
        <v>-73.5</v>
      </c>
      <c r="T54" s="293">
        <f>Q56-S54</f>
        <v>-1.0813966948282001</v>
      </c>
    </row>
    <row r="55" spans="1:20">
      <c r="A55" s="538"/>
      <c r="B55" s="538"/>
      <c r="C55" s="538"/>
      <c r="D55" s="538"/>
      <c r="E55" s="534" t="s">
        <v>30</v>
      </c>
      <c r="F55" s="541">
        <v>-32.170518342030363</v>
      </c>
      <c r="G55" s="541">
        <v>-41.646498141290515</v>
      </c>
      <c r="H55" s="324">
        <v>25.881481128019196</v>
      </c>
      <c r="I55" s="324">
        <v>0.30150238865991891</v>
      </c>
      <c r="J55" s="312"/>
      <c r="K55" s="288"/>
      <c r="L55" s="288"/>
      <c r="M55" s="288"/>
      <c r="N55" s="288"/>
      <c r="O55" s="288"/>
      <c r="P55" s="538"/>
      <c r="Q55" s="290">
        <v>2012</v>
      </c>
      <c r="R55" s="290"/>
      <c r="S55" s="290">
        <v>-70.400000000000006</v>
      </c>
      <c r="T55" s="293">
        <f>Q57-S55</f>
        <v>-3.4170164833208787</v>
      </c>
    </row>
    <row r="56" spans="1:20">
      <c r="A56" s="538"/>
      <c r="B56" s="538"/>
      <c r="C56" s="538"/>
      <c r="D56" s="538"/>
      <c r="E56" s="534" t="s">
        <v>13</v>
      </c>
      <c r="F56" s="541">
        <v>-31.865042600258281</v>
      </c>
      <c r="G56" s="541">
        <v>-35.224047050659898</v>
      </c>
      <c r="H56" s="324">
        <v>32.157796766445983</v>
      </c>
      <c r="I56" s="324">
        <v>0.75311358263583217</v>
      </c>
      <c r="J56" s="312"/>
      <c r="K56" s="534" t="s">
        <v>268</v>
      </c>
      <c r="L56" s="544">
        <v>-11</v>
      </c>
      <c r="M56" s="544">
        <v>26</v>
      </c>
      <c r="N56" s="298">
        <v>37</v>
      </c>
      <c r="O56" s="298">
        <v>26</v>
      </c>
      <c r="P56" s="538"/>
      <c r="Q56" s="293">
        <f t="shared" ref="Q56:Q67" si="0">F54+G54</f>
        <v>-74.5813966948282</v>
      </c>
      <c r="R56" s="290"/>
      <c r="S56" s="290">
        <v>-69.099999999999994</v>
      </c>
      <c r="T56" s="293">
        <f>Q58-S56</f>
        <v>2.0109103490818114</v>
      </c>
    </row>
    <row r="57" spans="1:20">
      <c r="A57" s="538"/>
      <c r="B57" s="538"/>
      <c r="C57" s="538"/>
      <c r="D57" s="538"/>
      <c r="E57" s="534" t="s">
        <v>88</v>
      </c>
      <c r="F57" s="541">
        <v>-31.605508987270174</v>
      </c>
      <c r="G57" s="541">
        <v>-34.879422131256952</v>
      </c>
      <c r="H57" s="324">
        <v>33.242185051357367</v>
      </c>
      <c r="I57" s="324">
        <v>0.27288383011552181</v>
      </c>
      <c r="J57" s="312"/>
      <c r="K57" s="534" t="s">
        <v>29</v>
      </c>
      <c r="L57" s="544">
        <v>-16</v>
      </c>
      <c r="M57" s="544">
        <v>33</v>
      </c>
      <c r="N57" s="298">
        <v>32</v>
      </c>
      <c r="O57" s="298">
        <v>19</v>
      </c>
      <c r="P57" s="538"/>
      <c r="Q57" s="293">
        <f t="shared" si="0"/>
        <v>-73.817016483320884</v>
      </c>
      <c r="R57" s="290"/>
      <c r="S57" s="290">
        <v>-63.6</v>
      </c>
      <c r="T57" s="293">
        <f>Q59-S57</f>
        <v>-2.8849311185271276</v>
      </c>
    </row>
    <row r="58" spans="1:20">
      <c r="A58" s="538"/>
      <c r="B58" s="538"/>
      <c r="C58" s="538"/>
      <c r="D58" s="538"/>
      <c r="E58" s="534" t="s">
        <v>35</v>
      </c>
      <c r="F58" s="541">
        <v>-26.539881391376166</v>
      </c>
      <c r="G58" s="541">
        <v>-29.244524615877584</v>
      </c>
      <c r="H58" s="324">
        <v>42.843219520470548</v>
      </c>
      <c r="I58" s="324">
        <v>1.3723744722757032</v>
      </c>
      <c r="J58" s="312"/>
      <c r="K58" s="534" t="s">
        <v>30</v>
      </c>
      <c r="L58" s="544">
        <v>-21</v>
      </c>
      <c r="M58" s="544">
        <v>36</v>
      </c>
      <c r="N58" s="298">
        <v>32</v>
      </c>
      <c r="O58" s="298">
        <v>19</v>
      </c>
      <c r="P58" s="538"/>
      <c r="Q58" s="293">
        <f t="shared" si="0"/>
        <v>-67.089089650918183</v>
      </c>
      <c r="R58" s="290"/>
      <c r="S58" s="290">
        <v>-47.5</v>
      </c>
      <c r="T58" s="293">
        <f>Q60-S58</f>
        <v>-8.2844060072537502</v>
      </c>
    </row>
    <row r="59" spans="1:20">
      <c r="A59" s="538"/>
      <c r="B59" s="538"/>
      <c r="C59" s="538"/>
      <c r="D59" s="538"/>
      <c r="E59" s="534" t="s">
        <v>14</v>
      </c>
      <c r="F59" s="541">
        <v>-36.23337741590074</v>
      </c>
      <c r="G59" s="541">
        <v>-23.639825508628178</v>
      </c>
      <c r="H59" s="324">
        <v>39.562648441399389</v>
      </c>
      <c r="I59" s="324">
        <v>0.56414863407168925</v>
      </c>
      <c r="J59" s="312"/>
      <c r="K59" s="534" t="s">
        <v>20</v>
      </c>
      <c r="L59" s="544">
        <v>-26</v>
      </c>
      <c r="M59" s="544">
        <v>36</v>
      </c>
      <c r="N59" s="298">
        <v>27</v>
      </c>
      <c r="O59" s="298">
        <v>10</v>
      </c>
      <c r="P59" s="538"/>
      <c r="Q59" s="293">
        <f t="shared" si="0"/>
        <v>-66.484931118527129</v>
      </c>
      <c r="R59" s="290"/>
      <c r="S59" s="290"/>
      <c r="T59" s="293"/>
    </row>
    <row r="60" spans="1:20">
      <c r="A60" s="538"/>
      <c r="B60" s="538"/>
      <c r="C60" s="538"/>
      <c r="D60" s="538"/>
      <c r="E60" s="534" t="s">
        <v>20</v>
      </c>
      <c r="F60" s="541">
        <v>-31.884238557924323</v>
      </c>
      <c r="G60" s="541">
        <v>-22.827960178686105</v>
      </c>
      <c r="H60" s="324">
        <v>44.66024645421912</v>
      </c>
      <c r="I60" s="324">
        <v>0.62755480917046047</v>
      </c>
      <c r="J60" s="312"/>
      <c r="K60" s="534" t="s">
        <v>78</v>
      </c>
      <c r="L60" s="544">
        <v>-38</v>
      </c>
      <c r="M60" s="544">
        <v>35</v>
      </c>
      <c r="N60" s="298">
        <v>20</v>
      </c>
      <c r="O60" s="298">
        <v>7</v>
      </c>
      <c r="P60" s="538"/>
      <c r="Q60" s="293">
        <f t="shared" si="0"/>
        <v>-55.78440600725375</v>
      </c>
      <c r="R60" s="290"/>
      <c r="S60" s="290">
        <v>-50.8</v>
      </c>
      <c r="T60" s="293">
        <f>Q62-S60</f>
        <v>-3.9121987366104349</v>
      </c>
    </row>
    <row r="61" spans="1:20">
      <c r="A61" s="538"/>
      <c r="B61" s="538"/>
      <c r="C61" s="538"/>
      <c r="D61" s="538"/>
      <c r="E61" s="534" t="s">
        <v>29</v>
      </c>
      <c r="F61" s="541">
        <v>-29.545489403792804</v>
      </c>
      <c r="G61" s="541">
        <v>-21.996867421351485</v>
      </c>
      <c r="H61" s="324">
        <v>46.876789261782228</v>
      </c>
      <c r="I61" s="324">
        <v>1.5808539130734858</v>
      </c>
      <c r="J61" s="312"/>
      <c r="K61" s="534" t="s">
        <v>18</v>
      </c>
      <c r="L61" s="544">
        <v>-30</v>
      </c>
      <c r="M61" s="544">
        <v>42</v>
      </c>
      <c r="N61" s="298">
        <v>22</v>
      </c>
      <c r="O61" s="298">
        <v>5</v>
      </c>
      <c r="P61" s="538"/>
      <c r="Q61" s="293">
        <f t="shared" si="0"/>
        <v>-59.873202924528918</v>
      </c>
      <c r="R61" s="290"/>
      <c r="S61" s="290">
        <v>-51.1</v>
      </c>
      <c r="T61" s="293">
        <f>Q63-S61</f>
        <v>-0.44235682514428731</v>
      </c>
    </row>
    <row r="62" spans="1:20" ht="21.4" customHeight="1">
      <c r="A62" s="538"/>
      <c r="B62" s="538"/>
      <c r="C62" s="538"/>
      <c r="D62" s="538"/>
      <c r="E62" s="534" t="s">
        <v>80</v>
      </c>
      <c r="F62" s="541">
        <v>-16.013259813783378</v>
      </c>
      <c r="G62" s="541">
        <v>-8.8928190130374247</v>
      </c>
      <c r="H62" s="324">
        <v>64.460097157337003</v>
      </c>
      <c r="I62" s="324">
        <v>10.633824015842197</v>
      </c>
      <c r="J62" s="312"/>
      <c r="K62" s="534" t="s">
        <v>284</v>
      </c>
      <c r="L62" s="544">
        <v>-61</v>
      </c>
      <c r="M62" s="544">
        <v>31</v>
      </c>
      <c r="N62" s="298">
        <v>7</v>
      </c>
      <c r="O62" s="298">
        <v>1</v>
      </c>
      <c r="P62" s="538"/>
      <c r="Q62" s="293">
        <f t="shared" si="0"/>
        <v>-54.712198736610432</v>
      </c>
      <c r="R62" s="290"/>
      <c r="S62" s="290">
        <v>-23.7</v>
      </c>
      <c r="T62" s="293">
        <f>Q64-S62</f>
        <v>-1.2060788268208036</v>
      </c>
    </row>
    <row r="63" spans="1:20">
      <c r="A63" s="538"/>
      <c r="B63" s="538"/>
      <c r="C63" s="538"/>
      <c r="D63" s="538"/>
      <c r="E63" s="534" t="s">
        <v>268</v>
      </c>
      <c r="F63" s="541">
        <v>-15.839018346132857</v>
      </c>
      <c r="G63" s="541">
        <v>-7.7663855152770811</v>
      </c>
      <c r="H63" s="324">
        <v>68.394058048583545</v>
      </c>
      <c r="I63" s="324">
        <v>8.000538090006506</v>
      </c>
      <c r="J63" s="538"/>
      <c r="K63" s="297"/>
      <c r="L63" s="298"/>
      <c r="M63" s="298"/>
      <c r="N63" s="298"/>
      <c r="O63" s="298"/>
      <c r="P63" s="538"/>
      <c r="Q63" s="293">
        <f t="shared" si="0"/>
        <v>-51.542356825144289</v>
      </c>
      <c r="R63" s="290"/>
      <c r="S63" s="290">
        <v>-23.7</v>
      </c>
      <c r="T63" s="293">
        <f>Q65-S63</f>
        <v>9.4596138590059553E-2</v>
      </c>
    </row>
    <row r="64" spans="1:20">
      <c r="A64" s="538"/>
      <c r="B64" s="538"/>
      <c r="C64" s="538"/>
      <c r="D64" s="538"/>
      <c r="E64" s="297"/>
      <c r="F64" s="297"/>
      <c r="G64" s="297"/>
      <c r="H64" s="297"/>
      <c r="I64" s="297"/>
      <c r="J64" s="538"/>
      <c r="K64" s="533" t="s">
        <v>508</v>
      </c>
      <c r="L64" s="543">
        <v>-16</v>
      </c>
      <c r="M64" s="543">
        <v>26</v>
      </c>
      <c r="N64" s="542">
        <v>31</v>
      </c>
      <c r="O64" s="542">
        <v>28</v>
      </c>
      <c r="P64" s="538"/>
      <c r="Q64" s="293">
        <f t="shared" si="0"/>
        <v>-24.906078826820803</v>
      </c>
      <c r="R64" s="290"/>
      <c r="S64" s="290"/>
      <c r="T64" s="293"/>
    </row>
    <row r="65" spans="1:20">
      <c r="A65" s="538"/>
      <c r="B65" s="538"/>
      <c r="C65" s="538"/>
      <c r="D65" s="538"/>
      <c r="E65" s="533" t="s">
        <v>503</v>
      </c>
      <c r="F65" s="540">
        <v>-14.985046124696177</v>
      </c>
      <c r="G65" s="540">
        <v>-8.0222578441486778</v>
      </c>
      <c r="H65" s="539">
        <v>64.348239567386031</v>
      </c>
      <c r="I65" s="539">
        <v>12.644456463769117</v>
      </c>
      <c r="J65" s="538"/>
      <c r="K65" s="822" t="s">
        <v>507</v>
      </c>
      <c r="L65" s="538"/>
      <c r="M65" s="538"/>
      <c r="N65" s="538"/>
      <c r="O65" s="538"/>
      <c r="P65" s="538"/>
      <c r="Q65" s="293">
        <f t="shared" si="0"/>
        <v>-23.60540386140994</v>
      </c>
      <c r="R65" s="290"/>
      <c r="S65" s="290">
        <v>-24.8</v>
      </c>
      <c r="T65" s="293">
        <f>Q67-S65</f>
        <v>1.7926960311551454</v>
      </c>
    </row>
    <row r="66" spans="1:20">
      <c r="A66" s="538"/>
      <c r="B66" s="538"/>
      <c r="C66" s="538"/>
      <c r="D66" s="538"/>
      <c r="E66" s="290" t="s">
        <v>328</v>
      </c>
      <c r="F66" s="538"/>
      <c r="G66" s="538"/>
      <c r="H66" s="538"/>
      <c r="I66" s="538"/>
      <c r="J66" s="538"/>
      <c r="K66" s="538"/>
      <c r="L66" s="538"/>
      <c r="M66" s="538"/>
      <c r="N66" s="538"/>
      <c r="O66" s="538"/>
      <c r="P66" s="538"/>
      <c r="Q66" s="293">
        <f t="shared" si="0"/>
        <v>0</v>
      </c>
    </row>
    <row r="67" spans="1:20">
      <c r="E67" s="290" t="s">
        <v>744</v>
      </c>
      <c r="K67" s="538"/>
      <c r="L67" s="538"/>
      <c r="M67" s="538"/>
      <c r="N67" s="538"/>
      <c r="O67" s="538"/>
      <c r="P67" s="538"/>
      <c r="Q67" s="293">
        <f t="shared" si="0"/>
        <v>-23.007303968844855</v>
      </c>
    </row>
    <row r="68" spans="1:20">
      <c r="E68" s="290" t="s">
        <v>745</v>
      </c>
      <c r="K68" s="538"/>
      <c r="M68" s="311" t="s">
        <v>759</v>
      </c>
      <c r="N68" s="538"/>
      <c r="O68" s="538"/>
      <c r="P68" s="538"/>
    </row>
    <row r="69" spans="1:20">
      <c r="M69" s="760" t="s">
        <v>515</v>
      </c>
    </row>
    <row r="70" spans="1:20">
      <c r="B70" s="311" t="s">
        <v>742</v>
      </c>
    </row>
    <row r="71" spans="1:20">
      <c r="B71" s="760" t="s">
        <v>743</v>
      </c>
    </row>
    <row r="88" spans="1:12">
      <c r="L88" s="308"/>
    </row>
    <row r="89" spans="1:12">
      <c r="L89" s="308"/>
    </row>
    <row r="90" spans="1:12">
      <c r="A90" s="760" t="s">
        <v>506</v>
      </c>
    </row>
    <row r="91" spans="1:12" ht="63.95" customHeight="1">
      <c r="A91" s="297"/>
      <c r="B91" s="537" t="s">
        <v>505</v>
      </c>
      <c r="C91" s="537" t="s">
        <v>504</v>
      </c>
      <c r="G91" s="536"/>
      <c r="H91" s="531"/>
      <c r="I91" s="536"/>
    </row>
    <row r="92" spans="1:12">
      <c r="A92" s="534" t="s">
        <v>199</v>
      </c>
      <c r="B92" s="820">
        <v>1</v>
      </c>
      <c r="C92" s="535"/>
      <c r="G92" s="532"/>
      <c r="H92" s="531"/>
      <c r="I92" s="531"/>
    </row>
    <row r="93" spans="1:12">
      <c r="A93" s="534" t="s">
        <v>30</v>
      </c>
      <c r="B93" s="820">
        <v>3.4170164833208787</v>
      </c>
      <c r="C93" s="535"/>
      <c r="G93" s="532"/>
      <c r="H93" s="531"/>
      <c r="I93" s="531"/>
    </row>
    <row r="94" spans="1:12">
      <c r="A94" s="534" t="s">
        <v>13</v>
      </c>
      <c r="B94" s="820">
        <v>-2.0109103490818114</v>
      </c>
      <c r="C94" s="821">
        <v>-8.1</v>
      </c>
      <c r="G94" s="532"/>
      <c r="H94" s="531"/>
      <c r="I94" s="531"/>
    </row>
    <row r="95" spans="1:12">
      <c r="A95" s="534" t="s">
        <v>88</v>
      </c>
      <c r="B95" s="820">
        <v>2.8849311185271276</v>
      </c>
      <c r="C95" s="821"/>
      <c r="G95" s="532"/>
      <c r="H95" s="531"/>
      <c r="I95" s="531"/>
    </row>
    <row r="96" spans="1:12">
      <c r="A96" s="534" t="s">
        <v>35</v>
      </c>
      <c r="B96" s="820">
        <v>8.1999999999999993</v>
      </c>
      <c r="C96" s="821"/>
      <c r="G96" s="532"/>
      <c r="H96" s="531"/>
      <c r="I96" s="531"/>
    </row>
    <row r="97" spans="1:9">
      <c r="A97" s="534" t="s">
        <v>14</v>
      </c>
      <c r="B97" s="820"/>
      <c r="C97" s="821"/>
      <c r="G97" s="532"/>
      <c r="H97" s="531"/>
      <c r="I97" s="531"/>
    </row>
    <row r="98" spans="1:9">
      <c r="A98" s="534" t="s">
        <v>20</v>
      </c>
      <c r="B98" s="820">
        <v>3.9121987366104349</v>
      </c>
      <c r="C98" s="821">
        <v>-11.2</v>
      </c>
      <c r="G98" s="532"/>
      <c r="H98" s="531"/>
      <c r="I98" s="531"/>
    </row>
    <row r="99" spans="1:9">
      <c r="A99" s="534" t="s">
        <v>29</v>
      </c>
      <c r="B99" s="820">
        <v>0.5</v>
      </c>
      <c r="C99" s="821"/>
      <c r="G99" s="532"/>
      <c r="H99" s="531"/>
      <c r="I99" s="531"/>
    </row>
    <row r="100" spans="1:9">
      <c r="A100" s="534" t="s">
        <v>80</v>
      </c>
      <c r="B100" s="820">
        <v>1.2060788268208036</v>
      </c>
      <c r="C100" s="821">
        <v>-5.2</v>
      </c>
      <c r="G100" s="532"/>
      <c r="H100" s="531"/>
      <c r="I100" s="531"/>
    </row>
    <row r="101" spans="1:9">
      <c r="A101" s="534" t="s">
        <v>268</v>
      </c>
      <c r="B101" s="820">
        <v>-9.4596138590059553E-2</v>
      </c>
      <c r="C101" s="821">
        <v>0.6</v>
      </c>
      <c r="G101" s="532"/>
      <c r="H101" s="531"/>
      <c r="I101" s="531"/>
    </row>
    <row r="102" spans="1:9">
      <c r="A102" s="297"/>
      <c r="B102" s="820"/>
      <c r="C102" s="821"/>
      <c r="G102" s="532"/>
      <c r="H102" s="531"/>
      <c r="I102" s="531"/>
    </row>
    <row r="103" spans="1:9">
      <c r="A103" s="533" t="s">
        <v>503</v>
      </c>
      <c r="B103" s="820">
        <v>-1.7926960311551454</v>
      </c>
      <c r="C103" s="821">
        <v>0.7</v>
      </c>
      <c r="G103" s="532"/>
      <c r="H103" s="531"/>
      <c r="I103" s="531"/>
    </row>
  </sheetData>
  <mergeCells count="15">
    <mergeCell ref="E51:I51"/>
    <mergeCell ref="K53:O53"/>
    <mergeCell ref="A1:V1"/>
    <mergeCell ref="A3:V3"/>
    <mergeCell ref="L17:M17"/>
    <mergeCell ref="Q28:R28"/>
    <mergeCell ref="B26:C26"/>
    <mergeCell ref="L5:P5"/>
    <mergeCell ref="A27:A28"/>
    <mergeCell ref="B27:I27"/>
    <mergeCell ref="A5:E5"/>
    <mergeCell ref="G5:J5"/>
    <mergeCell ref="K27:X27"/>
    <mergeCell ref="K26:X26"/>
    <mergeCell ref="R5:V5"/>
  </mergeCells>
  <pageMargins left="0.17" right="0.19" top="0.38" bottom="0.36" header="0.31496062992125984" footer="0.31496062992125984"/>
  <pageSetup paperSize="9" scale="35" orientation="landscape" horizontalDpi="4294967293" verticalDpi="4294967293" r:id="rId1"/>
  <drawing r:id="rId2"/>
</worksheet>
</file>

<file path=xl/worksheets/sheet24.xml><?xml version="1.0" encoding="utf-8"?>
<worksheet xmlns="http://schemas.openxmlformats.org/spreadsheetml/2006/main" xmlns:r="http://schemas.openxmlformats.org/officeDocument/2006/relationships">
  <sheetPr enableFormatConditionsCalculation="0">
    <pageSetUpPr fitToPage="1"/>
  </sheetPr>
  <dimension ref="A1:AC69"/>
  <sheetViews>
    <sheetView zoomScale="80" zoomScaleNormal="80" zoomScalePageLayoutView="125" workbookViewId="0">
      <selection activeCell="A23" sqref="A23"/>
    </sheetView>
  </sheetViews>
  <sheetFormatPr baseColWidth="10" defaultColWidth="7.5546875" defaultRowHeight="12.75"/>
  <cols>
    <col min="1" max="1" width="11.21875" style="625" customWidth="1"/>
    <col min="2" max="2" width="8.44140625" style="581" customWidth="1"/>
    <col min="3" max="3" width="6.109375" style="582" customWidth="1"/>
    <col min="4" max="4" width="6" style="582" customWidth="1"/>
    <col min="5" max="9" width="5.21875" style="582" customWidth="1"/>
    <col min="10" max="10" width="11" style="589" customWidth="1"/>
    <col min="11" max="11" width="3.44140625" style="590" customWidth="1"/>
    <col min="12" max="12" width="2.77734375" style="622" customWidth="1"/>
    <col min="13" max="14" width="7.44140625" style="590" customWidth="1"/>
    <col min="15" max="16384" width="7.5546875" style="590"/>
  </cols>
  <sheetData>
    <row r="1" spans="1:29" s="583" customFormat="1">
      <c r="A1" s="580" t="s">
        <v>552</v>
      </c>
      <c r="B1" s="581"/>
      <c r="C1" s="582"/>
      <c r="D1" s="582"/>
      <c r="E1" s="582"/>
      <c r="F1" s="582"/>
      <c r="G1" s="582"/>
      <c r="H1" s="582"/>
      <c r="I1" s="582"/>
      <c r="L1" s="584"/>
    </row>
    <row r="2" spans="1:29" s="583" customFormat="1">
      <c r="A2" s="585" t="s">
        <v>553</v>
      </c>
      <c r="B2" s="1517" t="s">
        <v>554</v>
      </c>
      <c r="C2" s="582"/>
      <c r="D2" s="582"/>
      <c r="E2" s="582"/>
      <c r="F2" s="582"/>
      <c r="G2" s="582"/>
      <c r="H2" s="582"/>
      <c r="I2" s="582"/>
      <c r="L2" s="584"/>
    </row>
    <row r="3" spans="1:29" s="583" customFormat="1">
      <c r="A3" s="585" t="s">
        <v>543</v>
      </c>
      <c r="B3" s="586"/>
      <c r="C3" s="582"/>
      <c r="D3" s="582"/>
      <c r="E3" s="582"/>
      <c r="F3" s="582"/>
      <c r="G3" s="582"/>
      <c r="H3" s="582"/>
      <c r="I3" s="582"/>
      <c r="L3" s="584"/>
    </row>
    <row r="4" spans="1:29">
      <c r="A4" s="575" t="s">
        <v>555</v>
      </c>
      <c r="B4" s="587"/>
      <c r="F4" s="588"/>
      <c r="L4" s="591"/>
      <c r="M4" s="592"/>
      <c r="N4" s="593"/>
      <c r="O4" s="592"/>
      <c r="P4" s="593"/>
      <c r="Q4" s="592"/>
      <c r="R4" s="593"/>
      <c r="S4" s="592"/>
      <c r="T4" s="593"/>
      <c r="U4" s="592"/>
      <c r="V4" s="593"/>
      <c r="W4" s="592"/>
      <c r="X4" s="593"/>
      <c r="Y4" s="592"/>
      <c r="Z4" s="593"/>
      <c r="AA4" s="594"/>
      <c r="AB4" s="594"/>
      <c r="AC4" s="595"/>
    </row>
    <row r="5" spans="1:29">
      <c r="A5" s="572" t="s">
        <v>556</v>
      </c>
      <c r="B5" s="596"/>
      <c r="L5" s="597"/>
      <c r="M5" s="592"/>
      <c r="N5" s="593"/>
      <c r="O5" s="592"/>
      <c r="P5" s="593"/>
      <c r="Q5" s="592"/>
      <c r="R5" s="593"/>
      <c r="S5" s="592"/>
      <c r="T5" s="593"/>
      <c r="U5" s="592"/>
      <c r="V5" s="593"/>
      <c r="W5" s="592"/>
      <c r="X5" s="593"/>
      <c r="Y5" s="592"/>
      <c r="Z5" s="593"/>
      <c r="AA5" s="594"/>
      <c r="AB5" s="594"/>
      <c r="AC5" s="595"/>
    </row>
    <row r="6" spans="1:29" s="589" customFormat="1" ht="36.75" customHeight="1">
      <c r="A6" s="598"/>
      <c r="B6" s="2312" t="s">
        <v>557</v>
      </c>
      <c r="C6" s="2312"/>
      <c r="D6" s="2312"/>
      <c r="E6" s="599"/>
      <c r="F6" s="599"/>
      <c r="G6" s="599"/>
      <c r="H6" s="599"/>
      <c r="I6" s="600"/>
      <c r="J6" s="600" t="s">
        <v>538</v>
      </c>
      <c r="L6" s="601"/>
      <c r="M6" s="2309" t="s">
        <v>588</v>
      </c>
      <c r="N6" s="2310"/>
      <c r="O6" s="2310"/>
      <c r="P6" s="2310"/>
      <c r="Q6" s="2311"/>
      <c r="R6" s="662"/>
      <c r="S6" s="662"/>
      <c r="T6" s="662"/>
      <c r="U6" s="662"/>
      <c r="V6" s="662"/>
      <c r="W6" s="662"/>
      <c r="X6" s="662"/>
      <c r="Y6" s="662"/>
      <c r="Z6" s="662"/>
      <c r="AA6" s="662"/>
      <c r="AB6" s="662"/>
      <c r="AC6" s="602"/>
    </row>
    <row r="7" spans="1:29">
      <c r="A7" s="2313"/>
      <c r="B7" s="2315" t="s">
        <v>558</v>
      </c>
      <c r="C7" s="2315"/>
      <c r="D7" s="2315"/>
      <c r="E7" s="2315"/>
      <c r="F7" s="2315"/>
      <c r="G7" s="2315"/>
      <c r="H7" s="2315"/>
      <c r="I7" s="2315"/>
      <c r="J7" s="2315"/>
      <c r="L7" s="2316"/>
      <c r="M7" s="288"/>
      <c r="N7" s="288" t="s">
        <v>582</v>
      </c>
      <c r="O7" s="288" t="s">
        <v>583</v>
      </c>
      <c r="P7" s="655" t="s">
        <v>584</v>
      </c>
      <c r="Q7" s="655" t="s">
        <v>585</v>
      </c>
      <c r="R7" s="662"/>
      <c r="S7" s="662"/>
      <c r="T7" s="662"/>
      <c r="U7" s="662"/>
      <c r="V7" s="662"/>
      <c r="W7" s="662"/>
      <c r="X7" s="662"/>
      <c r="Y7" s="662"/>
      <c r="Z7" s="662"/>
      <c r="AA7" s="662"/>
      <c r="AB7" s="662"/>
      <c r="AC7" s="595"/>
    </row>
    <row r="8" spans="1:29" s="604" customFormat="1" ht="25.5" customHeight="1">
      <c r="A8" s="2313"/>
      <c r="B8" s="603" t="s">
        <v>559</v>
      </c>
      <c r="C8" s="603" t="s">
        <v>560</v>
      </c>
      <c r="D8" s="603" t="s">
        <v>561</v>
      </c>
      <c r="E8" s="603" t="s">
        <v>528</v>
      </c>
      <c r="F8" s="603" t="s">
        <v>562</v>
      </c>
      <c r="G8" s="603" t="s">
        <v>563</v>
      </c>
      <c r="H8" s="603" t="s">
        <v>564</v>
      </c>
      <c r="I8" s="603" t="s">
        <v>565</v>
      </c>
      <c r="J8" s="603" t="s">
        <v>566</v>
      </c>
      <c r="L8" s="2316"/>
      <c r="M8" s="288"/>
      <c r="N8" s="288"/>
      <c r="O8" s="288"/>
      <c r="P8" s="288"/>
      <c r="Q8" s="288"/>
      <c r="R8" s="662"/>
      <c r="S8" s="662"/>
      <c r="T8" s="662"/>
      <c r="U8" s="662"/>
      <c r="V8" s="662"/>
      <c r="W8" s="662"/>
      <c r="X8" s="662"/>
      <c r="Y8" s="662"/>
      <c r="Z8" s="662"/>
      <c r="AA8" s="662"/>
      <c r="AB8" s="662"/>
      <c r="AC8" s="605"/>
    </row>
    <row r="9" spans="1:29" ht="12.95" customHeight="1">
      <c r="A9" s="2314"/>
      <c r="B9" s="606" t="s">
        <v>337</v>
      </c>
      <c r="C9" s="606" t="s">
        <v>337</v>
      </c>
      <c r="D9" s="606" t="s">
        <v>337</v>
      </c>
      <c r="E9" s="606" t="s">
        <v>337</v>
      </c>
      <c r="F9" s="606" t="s">
        <v>337</v>
      </c>
      <c r="G9" s="606" t="s">
        <v>337</v>
      </c>
      <c r="H9" s="606" t="s">
        <v>337</v>
      </c>
      <c r="I9" s="603" t="s">
        <v>337</v>
      </c>
      <c r="J9" s="603"/>
      <c r="L9" s="2317"/>
      <c r="M9" s="534" t="s">
        <v>88</v>
      </c>
      <c r="N9" s="657">
        <v>16.7</v>
      </c>
      <c r="O9" s="657">
        <v>50.7</v>
      </c>
      <c r="P9" s="658">
        <v>17.399999999999999</v>
      </c>
      <c r="Q9" s="658">
        <v>15.1</v>
      </c>
      <c r="R9" s="662"/>
      <c r="S9" s="662"/>
      <c r="T9" s="662"/>
      <c r="U9" s="662"/>
      <c r="V9" s="662"/>
      <c r="W9" s="662"/>
      <c r="X9" s="662"/>
      <c r="Y9" s="662"/>
      <c r="Z9" s="662"/>
      <c r="AA9" s="662"/>
      <c r="AB9" s="662"/>
      <c r="AC9" s="595"/>
    </row>
    <row r="10" spans="1:29">
      <c r="A10" s="607" t="s">
        <v>567</v>
      </c>
      <c r="B10" s="608">
        <v>-1.3211273220564028</v>
      </c>
      <c r="C10" s="608">
        <v>-4.3803465753895026</v>
      </c>
      <c r="D10" s="608">
        <v>-12.256924439441281</v>
      </c>
      <c r="E10" s="608">
        <v>23.467182461124118</v>
      </c>
      <c r="F10" s="608">
        <v>29.095834131434497</v>
      </c>
      <c r="G10" s="608">
        <v>21.049313468811</v>
      </c>
      <c r="H10" s="608">
        <v>7.3148840074634407</v>
      </c>
      <c r="I10" s="608">
        <v>1.114387594279751</v>
      </c>
      <c r="J10" s="608">
        <v>82.0416016631128</v>
      </c>
      <c r="L10" s="609"/>
      <c r="M10" s="534" t="s">
        <v>13</v>
      </c>
      <c r="N10" s="657">
        <v>11</v>
      </c>
      <c r="O10" s="657">
        <v>52.2</v>
      </c>
      <c r="P10" s="658">
        <v>20.2</v>
      </c>
      <c r="Q10" s="658">
        <v>16.600000000000001</v>
      </c>
      <c r="R10" s="662"/>
      <c r="S10" s="662"/>
      <c r="T10" s="662"/>
      <c r="U10" s="662"/>
      <c r="V10" s="662"/>
      <c r="W10" s="662"/>
      <c r="X10" s="662"/>
      <c r="Y10" s="662"/>
      <c r="Z10" s="662"/>
      <c r="AA10" s="662"/>
      <c r="AB10" s="662"/>
      <c r="AC10" s="595"/>
    </row>
    <row r="11" spans="1:29">
      <c r="A11" s="610" t="s">
        <v>327</v>
      </c>
      <c r="B11" s="608">
        <v>-1.3385020379133723</v>
      </c>
      <c r="C11" s="608">
        <v>-4.4136689448023469</v>
      </c>
      <c r="D11" s="608">
        <v>-12.590812463377116</v>
      </c>
      <c r="E11" s="608">
        <v>25.822086263047936</v>
      </c>
      <c r="F11" s="608">
        <v>31.155288220689098</v>
      </c>
      <c r="G11" s="608">
        <v>19.160366188896923</v>
      </c>
      <c r="H11" s="608">
        <v>5.0116843319262419</v>
      </c>
      <c r="I11" s="608">
        <v>0.5075915493469686</v>
      </c>
      <c r="J11" s="608">
        <v>81.65701655390717</v>
      </c>
      <c r="L11" s="609"/>
      <c r="M11" s="534" t="s">
        <v>29</v>
      </c>
      <c r="N11" s="657">
        <v>4.9000000000000004</v>
      </c>
      <c r="O11" s="657">
        <v>36.799999999999997</v>
      </c>
      <c r="P11" s="658">
        <v>24.2</v>
      </c>
      <c r="Q11" s="658">
        <v>34.200000000000003</v>
      </c>
      <c r="R11" s="662"/>
      <c r="S11" s="662"/>
      <c r="T11" s="662"/>
      <c r="U11" s="662"/>
      <c r="V11" s="662"/>
      <c r="W11" s="662"/>
      <c r="X11" s="662"/>
      <c r="Y11" s="662"/>
      <c r="Z11" s="662"/>
      <c r="AA11" s="662"/>
      <c r="AB11" s="662"/>
      <c r="AC11" s="595"/>
    </row>
    <row r="12" spans="1:29">
      <c r="A12" s="610" t="s">
        <v>80</v>
      </c>
      <c r="B12" s="608">
        <v>-1.3290976630369071</v>
      </c>
      <c r="C12" s="608">
        <v>-5.1400548176418699</v>
      </c>
      <c r="D12" s="608">
        <v>-12.344422422840397</v>
      </c>
      <c r="E12" s="608">
        <v>25.479240336905114</v>
      </c>
      <c r="F12" s="608">
        <v>30.244992073373137</v>
      </c>
      <c r="G12" s="608">
        <v>19.669033820904449</v>
      </c>
      <c r="H12" s="608">
        <v>5.3242316272241244</v>
      </c>
      <c r="I12" s="608">
        <v>0.46892723807400366</v>
      </c>
      <c r="J12" s="608">
        <v>81.186425096480818</v>
      </c>
      <c r="L12" s="609"/>
      <c r="M12" s="534" t="s">
        <v>30</v>
      </c>
      <c r="N12" s="657">
        <v>9.6999999999999993</v>
      </c>
      <c r="O12" s="657">
        <v>51.6</v>
      </c>
      <c r="P12" s="658">
        <v>21</v>
      </c>
      <c r="Q12" s="658">
        <v>17.7</v>
      </c>
      <c r="R12" s="662"/>
      <c r="S12" s="662"/>
      <c r="T12" s="662"/>
      <c r="U12" s="662"/>
      <c r="V12" s="662"/>
      <c r="W12" s="662"/>
      <c r="X12" s="662"/>
      <c r="Y12" s="662"/>
      <c r="Z12" s="662"/>
      <c r="AA12" s="662"/>
      <c r="AB12" s="662"/>
      <c r="AC12" s="595"/>
    </row>
    <row r="13" spans="1:29" ht="24">
      <c r="A13" s="610" t="s">
        <v>14</v>
      </c>
      <c r="B13" s="608">
        <v>-0.80272426740383118</v>
      </c>
      <c r="C13" s="608">
        <v>-7.320602479627575</v>
      </c>
      <c r="D13" s="608">
        <v>-24.259358588145002</v>
      </c>
      <c r="E13" s="608">
        <v>38.107228187370083</v>
      </c>
      <c r="F13" s="608">
        <v>22.9116929825555</v>
      </c>
      <c r="G13" s="608">
        <v>6.0386803728466791</v>
      </c>
      <c r="H13" s="608">
        <v>0.55018643601891881</v>
      </c>
      <c r="I13" s="608">
        <v>9.5266860324016989E-3</v>
      </c>
      <c r="J13" s="608">
        <v>67.617314664823581</v>
      </c>
      <c r="L13" s="609"/>
      <c r="M13" s="534" t="s">
        <v>14</v>
      </c>
      <c r="N13" s="657">
        <v>4.5</v>
      </c>
      <c r="O13" s="657">
        <v>45.9</v>
      </c>
      <c r="P13" s="658">
        <v>26.8</v>
      </c>
      <c r="Q13" s="658">
        <v>22.8</v>
      </c>
      <c r="R13" s="662"/>
      <c r="S13" s="662"/>
      <c r="T13" s="662"/>
      <c r="U13" s="662"/>
      <c r="V13" s="662"/>
      <c r="W13" s="662"/>
      <c r="X13" s="662"/>
      <c r="Y13" s="662"/>
      <c r="Z13" s="662"/>
      <c r="AA13" s="662"/>
      <c r="AB13" s="662"/>
      <c r="AC13" s="595"/>
    </row>
    <row r="14" spans="1:29">
      <c r="A14" s="610" t="s">
        <v>29</v>
      </c>
      <c r="B14" s="608">
        <v>-0.9587034903365943</v>
      </c>
      <c r="C14" s="608">
        <v>-8.1218934981507278</v>
      </c>
      <c r="D14" s="608">
        <v>-23.93473532422168</v>
      </c>
      <c r="E14" s="608">
        <v>35.130655616027781</v>
      </c>
      <c r="F14" s="608">
        <v>24.34909154422359</v>
      </c>
      <c r="G14" s="608">
        <v>6.9036104055333301</v>
      </c>
      <c r="H14" s="608">
        <v>0.58583071683709842</v>
      </c>
      <c r="I14" s="608">
        <v>1.5479404669193678E-2</v>
      </c>
      <c r="J14" s="608">
        <v>66.984667687290994</v>
      </c>
      <c r="L14" s="609"/>
      <c r="M14" s="534" t="s">
        <v>17</v>
      </c>
      <c r="N14" s="657">
        <v>20.8</v>
      </c>
      <c r="O14" s="657">
        <v>55.6</v>
      </c>
      <c r="P14" s="658">
        <v>13.4</v>
      </c>
      <c r="Q14" s="658">
        <v>10.3</v>
      </c>
      <c r="R14" s="662"/>
      <c r="S14" s="662"/>
      <c r="T14" s="662"/>
      <c r="U14" s="662"/>
      <c r="V14" s="662"/>
      <c r="W14" s="662"/>
      <c r="X14" s="662"/>
      <c r="Y14" s="662"/>
      <c r="Z14" s="662"/>
      <c r="AA14" s="662"/>
      <c r="AB14" s="662"/>
      <c r="AC14" s="595"/>
    </row>
    <row r="15" spans="1:29" ht="24">
      <c r="A15" s="610" t="s">
        <v>20</v>
      </c>
      <c r="B15" s="608">
        <v>-2.6019190495367344</v>
      </c>
      <c r="C15" s="608">
        <v>-10.977845641109257</v>
      </c>
      <c r="D15" s="608">
        <v>-27.497133500491497</v>
      </c>
      <c r="E15" s="608">
        <v>34.461898933361525</v>
      </c>
      <c r="F15" s="608">
        <v>19.583712412524239</v>
      </c>
      <c r="G15" s="608">
        <v>4.4603023931116219</v>
      </c>
      <c r="H15" s="608">
        <v>0.39948725038262756</v>
      </c>
      <c r="I15" s="608">
        <v>1.7700819482502832E-2</v>
      </c>
      <c r="J15" s="608">
        <v>58.923101808862512</v>
      </c>
      <c r="L15" s="609"/>
      <c r="M15" s="534" t="s">
        <v>18</v>
      </c>
      <c r="N15" s="657">
        <v>20.5</v>
      </c>
      <c r="O15" s="657">
        <v>60.1</v>
      </c>
      <c r="P15" s="658">
        <v>12.2</v>
      </c>
      <c r="Q15" s="658">
        <v>7.2</v>
      </c>
      <c r="R15" s="662"/>
      <c r="S15" s="662"/>
      <c r="T15" s="662"/>
      <c r="U15" s="662"/>
      <c r="V15" s="662"/>
      <c r="W15" s="662"/>
      <c r="X15" s="662"/>
      <c r="Y15" s="662"/>
      <c r="Z15" s="662"/>
      <c r="AA15" s="662"/>
      <c r="AB15" s="662"/>
      <c r="AC15" s="595"/>
    </row>
    <row r="16" spans="1:29">
      <c r="A16" s="610" t="s">
        <v>35</v>
      </c>
      <c r="B16" s="608">
        <v>-6.419645094399514</v>
      </c>
      <c r="C16" s="608">
        <v>-14.709846528310285</v>
      </c>
      <c r="D16" s="608">
        <v>-25.916693808590207</v>
      </c>
      <c r="E16" s="608">
        <v>28.923935525649767</v>
      </c>
      <c r="F16" s="608">
        <v>17.405775891009533</v>
      </c>
      <c r="G16" s="608">
        <v>5.6827470939765652</v>
      </c>
      <c r="H16" s="608">
        <v>0.91131830595021446</v>
      </c>
      <c r="I16" s="608">
        <v>3.0037752113926786E-2</v>
      </c>
      <c r="J16" s="608">
        <v>52.953814568700011</v>
      </c>
      <c r="L16" s="609"/>
      <c r="M16" s="534" t="s">
        <v>19</v>
      </c>
      <c r="N16" s="657">
        <v>25.2</v>
      </c>
      <c r="O16" s="657">
        <v>59.1</v>
      </c>
      <c r="P16" s="658">
        <v>11.2</v>
      </c>
      <c r="Q16" s="658">
        <v>4.5999999999999996</v>
      </c>
      <c r="R16" s="662"/>
      <c r="S16" s="662"/>
      <c r="T16" s="662"/>
      <c r="U16" s="662"/>
      <c r="V16" s="662"/>
      <c r="W16" s="662"/>
      <c r="X16" s="662"/>
      <c r="Y16" s="662"/>
      <c r="Z16" s="662"/>
      <c r="AA16" s="662"/>
      <c r="AB16" s="662"/>
      <c r="AC16" s="595"/>
    </row>
    <row r="17" spans="1:29">
      <c r="A17" s="610" t="s">
        <v>325</v>
      </c>
      <c r="B17" s="608">
        <v>-3.9560949525114366</v>
      </c>
      <c r="C17" s="608">
        <v>-14.816141358119113</v>
      </c>
      <c r="D17" s="608">
        <v>-30.41919677401933</v>
      </c>
      <c r="E17" s="608">
        <v>30.100783533257502</v>
      </c>
      <c r="F17" s="608">
        <v>15.76131751191752</v>
      </c>
      <c r="G17" s="608">
        <v>4.4247321540941247</v>
      </c>
      <c r="H17" s="608">
        <v>0.5073569759020462</v>
      </c>
      <c r="I17" s="608">
        <v>1.4376740178929271E-2</v>
      </c>
      <c r="J17" s="608">
        <v>50.808566915350127</v>
      </c>
      <c r="L17" s="609"/>
      <c r="M17" s="534" t="s">
        <v>20</v>
      </c>
      <c r="N17" s="657">
        <v>9.6</v>
      </c>
      <c r="O17" s="657">
        <v>48</v>
      </c>
      <c r="P17" s="658">
        <v>21.5</v>
      </c>
      <c r="Q17" s="658">
        <v>21</v>
      </c>
      <c r="R17" s="662"/>
      <c r="S17" s="662"/>
      <c r="T17" s="662"/>
      <c r="U17" s="662"/>
      <c r="V17" s="662"/>
      <c r="W17" s="662"/>
      <c r="X17" s="662"/>
      <c r="Y17" s="662"/>
      <c r="Z17" s="662"/>
      <c r="AA17" s="662"/>
      <c r="AB17" s="662"/>
      <c r="AC17" s="595"/>
    </row>
    <row r="18" spans="1:29">
      <c r="A18" s="610" t="s">
        <v>30</v>
      </c>
      <c r="B18" s="608">
        <v>-4.9820136182088435</v>
      </c>
      <c r="C18" s="608">
        <v>-15.427707194690429</v>
      </c>
      <c r="D18" s="608">
        <v>-31.0361716251372</v>
      </c>
      <c r="E18" s="608">
        <v>30.537709652096588</v>
      </c>
      <c r="F18" s="608">
        <v>14.522405831074453</v>
      </c>
      <c r="G18" s="608">
        <v>3.1903886466932447</v>
      </c>
      <c r="H18" s="608">
        <v>0.29599552146519015</v>
      </c>
      <c r="I18" s="608">
        <v>7.6079106340500857E-3</v>
      </c>
      <c r="J18" s="608">
        <v>48.554107561963519</v>
      </c>
      <c r="L18" s="609"/>
      <c r="M18" s="534" t="s">
        <v>21</v>
      </c>
      <c r="N18" s="657">
        <v>25.6</v>
      </c>
      <c r="O18" s="657">
        <v>59.8</v>
      </c>
      <c r="P18" s="658">
        <v>10.4</v>
      </c>
      <c r="Q18" s="658">
        <v>4.2</v>
      </c>
      <c r="R18" s="662"/>
      <c r="S18" s="662"/>
      <c r="T18" s="662"/>
      <c r="U18" s="662"/>
      <c r="V18" s="662"/>
      <c r="W18" s="662"/>
      <c r="X18" s="662"/>
      <c r="Y18" s="662"/>
      <c r="Z18" s="662"/>
      <c r="AA18" s="662"/>
      <c r="AB18" s="662"/>
      <c r="AC18" s="595"/>
    </row>
    <row r="19" spans="1:29">
      <c r="A19" s="610" t="s">
        <v>88</v>
      </c>
      <c r="B19" s="608">
        <v>-8.1154807423837774</v>
      </c>
      <c r="C19" s="608">
        <v>-17.74241598117943</v>
      </c>
      <c r="D19" s="608">
        <v>-27.706869705220658</v>
      </c>
      <c r="E19" s="608">
        <v>27.271071742374932</v>
      </c>
      <c r="F19" s="608">
        <v>14.609758310853968</v>
      </c>
      <c r="G19" s="608">
        <v>4.0117213293262566</v>
      </c>
      <c r="H19" s="608">
        <v>0.48623794822727251</v>
      </c>
      <c r="I19" s="608">
        <v>5.6444240433698903E-2</v>
      </c>
      <c r="J19" s="608">
        <v>46.435233571216123</v>
      </c>
      <c r="L19" s="609"/>
      <c r="M19" s="297" t="s">
        <v>77</v>
      </c>
      <c r="N19" s="658">
        <v>25.8</v>
      </c>
      <c r="O19" s="658">
        <v>53</v>
      </c>
      <c r="P19" s="658">
        <v>13.8</v>
      </c>
      <c r="Q19" s="658">
        <v>7.4</v>
      </c>
      <c r="R19" s="662"/>
      <c r="S19" s="662"/>
      <c r="T19" s="662"/>
      <c r="U19" s="662"/>
      <c r="V19" s="662"/>
      <c r="W19" s="662"/>
      <c r="X19" s="662"/>
      <c r="Y19" s="662"/>
      <c r="Z19" s="662"/>
      <c r="AA19" s="662"/>
      <c r="AB19" s="662"/>
      <c r="AC19" s="595"/>
    </row>
    <row r="20" spans="1:29">
      <c r="A20" s="610" t="s">
        <v>199</v>
      </c>
      <c r="B20" s="608">
        <v>-9.7980688094583446</v>
      </c>
      <c r="C20" s="608">
        <v>-20.629129715434704</v>
      </c>
      <c r="D20" s="608">
        <v>-29.45034583384119</v>
      </c>
      <c r="E20" s="608">
        <v>24.93875063367323</v>
      </c>
      <c r="F20" s="608">
        <v>11.444029022184852</v>
      </c>
      <c r="G20" s="608">
        <v>3.2688261944452686</v>
      </c>
      <c r="H20" s="608">
        <v>0.45894223752798791</v>
      </c>
      <c r="I20" s="608">
        <v>1.1907553434411966E-2</v>
      </c>
      <c r="J20" s="608">
        <v>40.122455641265745</v>
      </c>
      <c r="L20" s="609"/>
      <c r="M20" s="548" t="s">
        <v>78</v>
      </c>
      <c r="N20" s="657">
        <v>33.799999999999997</v>
      </c>
      <c r="O20" s="657">
        <v>50.3</v>
      </c>
      <c r="P20" s="441">
        <v>9.9</v>
      </c>
      <c r="Q20" s="441">
        <v>5.9</v>
      </c>
      <c r="R20" s="662"/>
      <c r="S20" s="662"/>
      <c r="T20" s="662"/>
      <c r="U20" s="662"/>
      <c r="V20" s="662"/>
      <c r="W20" s="662"/>
      <c r="X20" s="662"/>
      <c r="Y20" s="662"/>
      <c r="Z20" s="662"/>
      <c r="AA20" s="662"/>
      <c r="AB20" s="662"/>
      <c r="AC20" s="595"/>
    </row>
    <row r="21" spans="1:29">
      <c r="A21" s="611"/>
      <c r="B21" s="612"/>
      <c r="C21" s="612"/>
      <c r="D21" s="612"/>
      <c r="E21" s="612"/>
      <c r="F21" s="612"/>
      <c r="G21" s="612"/>
      <c r="H21" s="612"/>
      <c r="I21" s="612"/>
      <c r="J21" s="613"/>
      <c r="L21" s="609"/>
      <c r="M21" s="656" t="s">
        <v>199</v>
      </c>
      <c r="N21" s="659">
        <v>18.399999999999999</v>
      </c>
      <c r="O21" s="659">
        <v>50.3</v>
      </c>
      <c r="P21" s="659">
        <v>17.8</v>
      </c>
      <c r="Q21" s="659">
        <v>13.5</v>
      </c>
      <c r="R21" s="662"/>
      <c r="S21" s="662"/>
      <c r="T21" s="662"/>
      <c r="U21" s="662"/>
      <c r="V21" s="662"/>
      <c r="W21" s="662"/>
      <c r="X21" s="662"/>
      <c r="Y21" s="662"/>
      <c r="Z21" s="662"/>
      <c r="AA21" s="662"/>
      <c r="AB21" s="662"/>
      <c r="AC21" s="595"/>
    </row>
    <row r="22" spans="1:29">
      <c r="A22" s="611"/>
      <c r="B22" s="612"/>
      <c r="C22" s="612"/>
      <c r="D22" s="612"/>
      <c r="E22" s="612"/>
      <c r="F22" s="612"/>
      <c r="G22" s="612"/>
      <c r="H22" s="612"/>
      <c r="I22" s="612"/>
      <c r="J22" s="613"/>
      <c r="L22" s="609"/>
      <c r="M22" s="656" t="s">
        <v>284</v>
      </c>
      <c r="N22" s="659">
        <v>37.799999999999997</v>
      </c>
      <c r="O22" s="659">
        <v>54.2</v>
      </c>
      <c r="P22" s="659">
        <v>5.9</v>
      </c>
      <c r="Q22" s="659">
        <v>2.1</v>
      </c>
      <c r="R22" s="662"/>
      <c r="S22" s="662"/>
      <c r="T22" s="662"/>
      <c r="U22" s="662"/>
      <c r="V22" s="662"/>
      <c r="W22" s="662"/>
      <c r="X22" s="662"/>
      <c r="Y22" s="662"/>
      <c r="Z22" s="662"/>
      <c r="AA22" s="662"/>
      <c r="AB22" s="662"/>
      <c r="AC22" s="595"/>
    </row>
    <row r="23" spans="1:29" ht="15">
      <c r="A23" s="827" t="s">
        <v>977</v>
      </c>
      <c r="B23" s="590"/>
      <c r="C23" s="590"/>
      <c r="D23" s="590"/>
      <c r="E23" s="590"/>
      <c r="F23" s="590"/>
      <c r="G23" s="590"/>
      <c r="H23" s="590"/>
      <c r="I23" s="590"/>
      <c r="J23" s="590"/>
      <c r="L23" s="614"/>
      <c r="M23" s="656" t="s">
        <v>35</v>
      </c>
      <c r="N23" s="659">
        <v>11.3</v>
      </c>
      <c r="O23" s="659">
        <v>45.2</v>
      </c>
      <c r="P23" s="659">
        <v>21.4</v>
      </c>
      <c r="Q23" s="659">
        <v>22.1</v>
      </c>
      <c r="R23" s="662"/>
      <c r="S23" s="662"/>
      <c r="T23" s="662"/>
      <c r="U23" s="662"/>
      <c r="V23" s="662"/>
      <c r="W23" s="662"/>
      <c r="X23" s="662"/>
      <c r="Y23" s="662"/>
      <c r="Z23" s="662"/>
      <c r="AA23" s="662"/>
      <c r="AB23" s="662"/>
      <c r="AC23" s="595"/>
    </row>
    <row r="24" spans="1:29" ht="32.1" customHeight="1">
      <c r="A24" s="615"/>
      <c r="B24" s="616" t="s">
        <v>568</v>
      </c>
      <c r="C24" s="616" t="s">
        <v>569</v>
      </c>
      <c r="D24" s="616" t="s">
        <v>513</v>
      </c>
      <c r="E24" s="617"/>
      <c r="F24" s="617"/>
      <c r="G24" s="617"/>
      <c r="H24" s="617"/>
      <c r="I24" s="617"/>
      <c r="J24" s="617"/>
      <c r="K24" s="617"/>
      <c r="L24" s="617"/>
      <c r="M24" s="656"/>
      <c r="N24" s="659"/>
      <c r="O24" s="659"/>
      <c r="P24" s="659"/>
      <c r="Q24" s="659"/>
      <c r="R24" s="662"/>
      <c r="S24" s="662"/>
      <c r="T24" s="662"/>
      <c r="U24" s="662"/>
      <c r="V24" s="662"/>
      <c r="W24" s="662"/>
      <c r="X24" s="662"/>
      <c r="Y24" s="662"/>
      <c r="Z24" s="662"/>
      <c r="AA24" s="662"/>
      <c r="AB24" s="662"/>
    </row>
    <row r="25" spans="1:29" ht="15.95" customHeight="1">
      <c r="A25" s="615"/>
      <c r="B25" s="616"/>
      <c r="C25" s="618"/>
      <c r="D25" s="618"/>
      <c r="E25" s="617"/>
      <c r="F25" s="617"/>
      <c r="G25" s="617"/>
      <c r="H25" s="617"/>
      <c r="I25" s="617"/>
      <c r="J25" s="617"/>
      <c r="K25" s="617"/>
      <c r="L25" s="617"/>
      <c r="M25" s="656" t="s">
        <v>581</v>
      </c>
      <c r="N25" s="659">
        <v>18.399999999999999</v>
      </c>
      <c r="O25" s="659">
        <v>51.5</v>
      </c>
      <c r="P25" s="659">
        <v>16.399999999999999</v>
      </c>
      <c r="Q25" s="659">
        <v>13.7</v>
      </c>
      <c r="R25" s="662"/>
      <c r="S25" s="662"/>
      <c r="T25" s="662"/>
      <c r="U25" s="662"/>
      <c r="V25" s="662"/>
      <c r="W25" s="662"/>
      <c r="X25" s="662"/>
      <c r="Y25" s="662"/>
      <c r="Z25" s="662"/>
      <c r="AA25" s="662"/>
      <c r="AB25" s="662"/>
    </row>
    <row r="26" spans="1:29">
      <c r="A26" s="733" t="s">
        <v>570</v>
      </c>
      <c r="B26" s="619">
        <v>-17.958398336887186</v>
      </c>
      <c r="C26" s="620">
        <v>73.612330061369619</v>
      </c>
      <c r="D26" s="620">
        <v>8.4292716017431921</v>
      </c>
      <c r="E26" s="621"/>
      <c r="F26" s="621"/>
      <c r="G26" s="621"/>
      <c r="H26" s="621"/>
      <c r="I26" s="621"/>
      <c r="J26" s="621"/>
      <c r="K26" s="621"/>
      <c r="L26" s="621"/>
      <c r="M26" s="621"/>
      <c r="N26" s="621"/>
      <c r="O26" s="621"/>
    </row>
    <row r="27" spans="1:29">
      <c r="A27" s="731"/>
      <c r="B27" s="619"/>
      <c r="C27" s="620"/>
      <c r="D27" s="620"/>
      <c r="E27" s="621"/>
      <c r="F27" s="621"/>
      <c r="G27" s="621"/>
      <c r="H27" s="621"/>
      <c r="I27" s="621"/>
      <c r="J27" s="621"/>
      <c r="K27" s="621"/>
      <c r="L27" s="621"/>
      <c r="M27" s="621"/>
      <c r="N27" s="621"/>
      <c r="O27" s="621"/>
    </row>
    <row r="28" spans="1:29">
      <c r="A28" s="732" t="s">
        <v>199</v>
      </c>
      <c r="B28" s="619">
        <v>-59.877544358734241</v>
      </c>
      <c r="C28" s="620">
        <v>39.651605850303348</v>
      </c>
      <c r="D28" s="620">
        <v>0.47084979096239987</v>
      </c>
      <c r="M28" s="827" t="s">
        <v>766</v>
      </c>
    </row>
    <row r="29" spans="1:29" ht="12.95" customHeight="1">
      <c r="A29" s="732" t="s">
        <v>88</v>
      </c>
      <c r="B29" s="619">
        <v>-53.564766428783869</v>
      </c>
      <c r="C29" s="620">
        <v>45.892551382555155</v>
      </c>
      <c r="D29" s="620">
        <v>0.5426821886609714</v>
      </c>
      <c r="M29" s="156" t="s">
        <v>767</v>
      </c>
      <c r="N29"/>
      <c r="P29"/>
      <c r="Q29"/>
      <c r="R29"/>
      <c r="S29"/>
      <c r="T29"/>
      <c r="U29"/>
    </row>
    <row r="30" spans="1:29">
      <c r="A30" s="732" t="s">
        <v>30</v>
      </c>
      <c r="B30" s="619">
        <v>-51.445892438036473</v>
      </c>
      <c r="C30" s="620">
        <v>48.250504129864282</v>
      </c>
      <c r="D30" s="620">
        <v>0.30360343209924023</v>
      </c>
    </row>
    <row r="31" spans="1:29">
      <c r="A31" s="732" t="s">
        <v>13</v>
      </c>
      <c r="B31" s="619">
        <v>-49.19143308464988</v>
      </c>
      <c r="C31" s="620">
        <v>50.286833199269147</v>
      </c>
      <c r="D31" s="620">
        <v>0.52173371608097552</v>
      </c>
    </row>
    <row r="32" spans="1:29">
      <c r="A32" s="732" t="s">
        <v>35</v>
      </c>
      <c r="B32" s="619">
        <v>-47.046185431300003</v>
      </c>
      <c r="C32" s="620">
        <v>52.012458510635867</v>
      </c>
      <c r="D32" s="620">
        <v>0.94135605806414124</v>
      </c>
    </row>
    <row r="33" spans="1:4">
      <c r="A33" s="732" t="s">
        <v>20</v>
      </c>
      <c r="B33" s="619">
        <v>-41.076898191137488</v>
      </c>
      <c r="C33" s="620">
        <v>58.505913738997378</v>
      </c>
      <c r="D33" s="620">
        <v>0.41718806986513041</v>
      </c>
    </row>
    <row r="34" spans="1:4">
      <c r="A34" s="732" t="s">
        <v>29</v>
      </c>
      <c r="B34" s="619">
        <v>-33.015332312709006</v>
      </c>
      <c r="C34" s="620">
        <v>66.383357565784706</v>
      </c>
      <c r="D34" s="620">
        <v>0.60131012150629215</v>
      </c>
    </row>
    <row r="35" spans="1:4">
      <c r="A35" s="732" t="s">
        <v>14</v>
      </c>
      <c r="B35" s="619">
        <v>-32.382685335176404</v>
      </c>
      <c r="C35" s="620">
        <v>67.057601542772261</v>
      </c>
      <c r="D35" s="620">
        <v>0.55971312205132051</v>
      </c>
    </row>
    <row r="36" spans="1:4">
      <c r="A36" s="732" t="s">
        <v>80</v>
      </c>
      <c r="B36" s="619">
        <v>-18.813574903519175</v>
      </c>
      <c r="C36" s="620">
        <v>75.393266231182693</v>
      </c>
      <c r="D36" s="620">
        <v>5.7931588652981283</v>
      </c>
    </row>
    <row r="37" spans="1:4">
      <c r="A37" s="732" t="s">
        <v>268</v>
      </c>
      <c r="B37" s="619">
        <v>-18.342983446092834</v>
      </c>
      <c r="C37" s="620">
        <v>76.137740672633953</v>
      </c>
      <c r="D37" s="620">
        <v>5.5192758812732103</v>
      </c>
    </row>
    <row r="38" spans="1:4">
      <c r="A38" s="1412" t="s">
        <v>123</v>
      </c>
      <c r="B38" s="623"/>
      <c r="C38" s="624"/>
      <c r="D38" s="624"/>
    </row>
    <row r="39" spans="1:4">
      <c r="A39" s="585" t="s">
        <v>552</v>
      </c>
    </row>
    <row r="40" spans="1:4">
      <c r="A40" s="585" t="s">
        <v>554</v>
      </c>
    </row>
    <row r="41" spans="1:4">
      <c r="A41" s="819" t="s">
        <v>748</v>
      </c>
    </row>
    <row r="42" spans="1:4">
      <c r="A42" s="281" t="s">
        <v>571</v>
      </c>
    </row>
    <row r="44" spans="1:4">
      <c r="B44" s="823" t="s">
        <v>746</v>
      </c>
    </row>
    <row r="45" spans="1:4">
      <c r="B45" s="156" t="s">
        <v>747</v>
      </c>
    </row>
    <row r="49" spans="14:14">
      <c r="N49" s="828" t="s">
        <v>328</v>
      </c>
    </row>
    <row r="50" spans="14:14">
      <c r="N50" s="828" t="s">
        <v>586</v>
      </c>
    </row>
    <row r="51" spans="14:14">
      <c r="N51" s="828" t="s">
        <v>763</v>
      </c>
    </row>
    <row r="52" spans="14:14">
      <c r="N52" s="828" t="s">
        <v>764</v>
      </c>
    </row>
    <row r="53" spans="14:14">
      <c r="N53" s="828" t="s">
        <v>765</v>
      </c>
    </row>
    <row r="65" spans="2:2">
      <c r="B65" s="819"/>
    </row>
    <row r="66" spans="2:2">
      <c r="B66" s="819"/>
    </row>
    <row r="67" spans="2:2">
      <c r="B67" s="819"/>
    </row>
    <row r="69" spans="2:2">
      <c r="B69" s="819"/>
    </row>
  </sheetData>
  <mergeCells count="5">
    <mergeCell ref="M6:Q6"/>
    <mergeCell ref="B6:D6"/>
    <mergeCell ref="A7:A9"/>
    <mergeCell ref="B7:J7"/>
    <mergeCell ref="L7:L9"/>
  </mergeCells>
  <hyperlinks>
    <hyperlink ref="A1" r:id="rId1"/>
  </hyperlinks>
  <pageMargins left="0.23" right="0.17" top="0.48" bottom="0.37" header="0.31496062992125984" footer="0.31496062992125984"/>
  <pageSetup paperSize="9" scale="63" orientation="landscape" r:id="rId2"/>
  <drawing r:id="rId3"/>
</worksheet>
</file>

<file path=xl/worksheets/sheet25.xml><?xml version="1.0" encoding="utf-8"?>
<worksheet xmlns="http://schemas.openxmlformats.org/spreadsheetml/2006/main" xmlns:r="http://schemas.openxmlformats.org/officeDocument/2006/relationships">
  <sheetPr enableFormatConditionsCalculation="0">
    <pageSetUpPr fitToPage="1"/>
  </sheetPr>
  <dimension ref="A1:HI35"/>
  <sheetViews>
    <sheetView zoomScale="80" zoomScaleNormal="80" zoomScaleSheetLayoutView="75" workbookViewId="0">
      <selection activeCell="A5" sqref="A5"/>
    </sheetView>
  </sheetViews>
  <sheetFormatPr baseColWidth="10" defaultColWidth="7.77734375" defaultRowHeight="11.25" customHeight="1"/>
  <cols>
    <col min="1" max="1" width="12.77734375" style="625" customWidth="1"/>
    <col min="2" max="2" width="9.44140625" style="626" customWidth="1"/>
    <col min="3" max="8" width="5.21875" style="581" customWidth="1"/>
    <col min="9" max="9" width="10.21875" style="582" customWidth="1"/>
    <col min="10" max="10" width="3.77734375" style="589" customWidth="1"/>
    <col min="11" max="11" width="10.109375" style="632" customWidth="1"/>
    <col min="12" max="12" width="8.109375" style="633" customWidth="1"/>
    <col min="13" max="13" width="8.109375" style="634" customWidth="1"/>
    <col min="14" max="14" width="8.109375" style="633" customWidth="1"/>
    <col min="15" max="15" width="4.21875" style="634" customWidth="1"/>
    <col min="16" max="16" width="8.109375" style="633" customWidth="1"/>
    <col min="17" max="17" width="8.109375" style="634" customWidth="1"/>
    <col min="18" max="18" width="8.109375" style="633" customWidth="1"/>
    <col min="19" max="19" width="8.109375" style="634" customWidth="1"/>
    <col min="20" max="20" width="8.109375" style="633" customWidth="1"/>
    <col min="21" max="21" width="8.109375" style="634" customWidth="1"/>
    <col min="22" max="22" width="8.109375" style="633" customWidth="1"/>
    <col min="23" max="23" width="8.109375" style="634" customWidth="1"/>
    <col min="24" max="24" width="8.109375" style="633" customWidth="1"/>
    <col min="25" max="25" width="8.109375" style="634" customWidth="1"/>
    <col min="26" max="207" width="7.77734375" style="589"/>
    <col min="208" max="208" width="22.77734375" style="589" customWidth="1"/>
    <col min="209" max="212" width="10.21875" style="589" customWidth="1"/>
    <col min="213" max="215" width="10.77734375" style="589" customWidth="1"/>
    <col min="216" max="216" width="0" style="589" hidden="1" customWidth="1"/>
    <col min="217" max="217" width="10.77734375" style="589" customWidth="1"/>
    <col min="218" max="16384" width="7.77734375" style="589"/>
  </cols>
  <sheetData>
    <row r="1" spans="1:25" s="583" customFormat="1" ht="17.25" customHeight="1">
      <c r="A1" s="1519" t="s">
        <v>552</v>
      </c>
      <c r="B1" s="626"/>
      <c r="C1" s="581"/>
      <c r="D1" s="581"/>
      <c r="E1" s="581"/>
      <c r="F1" s="581"/>
      <c r="G1" s="581"/>
      <c r="H1" s="581"/>
      <c r="I1" s="582"/>
      <c r="K1" s="627"/>
      <c r="L1" s="628"/>
      <c r="M1" s="629"/>
      <c r="N1" s="628"/>
      <c r="O1" s="629"/>
      <c r="P1" s="628"/>
      <c r="Q1" s="629"/>
      <c r="R1" s="628"/>
      <c r="S1" s="629"/>
      <c r="T1" s="628"/>
      <c r="U1" s="629"/>
      <c r="V1" s="628"/>
      <c r="W1" s="629"/>
      <c r="X1" s="628"/>
      <c r="Y1" s="629"/>
    </row>
    <row r="2" spans="1:25" s="583" customFormat="1" ht="17.850000000000001" customHeight="1">
      <c r="A2" s="1520" t="s">
        <v>572</v>
      </c>
      <c r="B2" s="1518" t="s">
        <v>573</v>
      </c>
      <c r="C2" s="581"/>
      <c r="D2" s="581"/>
      <c r="E2" s="581"/>
      <c r="F2" s="581"/>
      <c r="G2" s="581"/>
      <c r="H2" s="581"/>
      <c r="I2" s="582"/>
      <c r="K2" s="627"/>
      <c r="L2" s="628"/>
      <c r="M2" s="629"/>
      <c r="N2" s="628"/>
      <c r="O2" s="629"/>
      <c r="P2" s="628"/>
      <c r="Q2" s="629"/>
      <c r="R2" s="628"/>
      <c r="S2" s="629"/>
      <c r="T2" s="628"/>
      <c r="U2" s="629"/>
      <c r="V2" s="628"/>
      <c r="W2" s="629"/>
      <c r="X2" s="628"/>
      <c r="Y2" s="629"/>
    </row>
    <row r="3" spans="1:25" s="583" customFormat="1" ht="17.850000000000001" customHeight="1">
      <c r="A3" s="1521" t="s">
        <v>541</v>
      </c>
      <c r="B3" s="626"/>
      <c r="C3" s="581"/>
      <c r="D3" s="581"/>
      <c r="E3" s="581"/>
      <c r="F3" s="581"/>
      <c r="G3" s="581"/>
      <c r="H3" s="581"/>
      <c r="I3" s="582"/>
      <c r="K3" s="627"/>
      <c r="L3" s="628"/>
      <c r="M3" s="629"/>
      <c r="N3" s="628"/>
      <c r="O3" s="629"/>
      <c r="P3" s="628"/>
      <c r="Q3" s="629"/>
      <c r="R3" s="628"/>
      <c r="S3" s="629"/>
      <c r="T3" s="628"/>
      <c r="U3" s="629"/>
      <c r="V3" s="628"/>
      <c r="W3" s="629"/>
      <c r="X3" s="628"/>
      <c r="Y3" s="629"/>
    </row>
    <row r="4" spans="1:25" ht="17.850000000000001" customHeight="1">
      <c r="A4" s="1522" t="s">
        <v>574</v>
      </c>
      <c r="B4" s="630"/>
      <c r="C4" s="631"/>
      <c r="D4" s="563"/>
      <c r="E4" s="563"/>
      <c r="F4" s="563"/>
      <c r="G4" s="563"/>
      <c r="H4" s="563"/>
      <c r="I4" s="568"/>
    </row>
    <row r="5" spans="1:25" ht="12.75">
      <c r="A5" s="569" t="s">
        <v>575</v>
      </c>
      <c r="B5" s="563"/>
      <c r="C5" s="568"/>
      <c r="D5" s="563"/>
      <c r="E5" s="563"/>
      <c r="F5" s="563"/>
      <c r="G5" s="563"/>
      <c r="H5" s="563"/>
      <c r="I5" s="568"/>
    </row>
    <row r="6" spans="1:25" ht="40.5" customHeight="1">
      <c r="A6" s="598"/>
      <c r="B6" s="2312" t="s">
        <v>576</v>
      </c>
      <c r="C6" s="2312"/>
      <c r="D6" s="635"/>
      <c r="E6" s="599"/>
      <c r="F6" s="599"/>
      <c r="G6" s="599"/>
      <c r="H6" s="599"/>
      <c r="I6" s="600" t="s">
        <v>538</v>
      </c>
    </row>
    <row r="7" spans="1:25" ht="12.95" customHeight="1">
      <c r="A7" s="2297"/>
      <c r="B7" s="2298" t="s">
        <v>577</v>
      </c>
      <c r="C7" s="2298"/>
      <c r="D7" s="2298"/>
      <c r="E7" s="2298"/>
      <c r="F7" s="2298"/>
      <c r="G7" s="2298"/>
      <c r="H7" s="2298"/>
      <c r="I7" s="2298"/>
      <c r="K7" s="636" t="s">
        <v>578</v>
      </c>
      <c r="L7" s="637"/>
      <c r="M7" s="637"/>
      <c r="N7" s="637"/>
    </row>
    <row r="8" spans="1:25" ht="40.15" customHeight="1">
      <c r="A8" s="2297"/>
      <c r="B8" s="554" t="s">
        <v>530</v>
      </c>
      <c r="C8" s="554" t="s">
        <v>529</v>
      </c>
      <c r="D8" s="554" t="s">
        <v>528</v>
      </c>
      <c r="E8" s="554" t="s">
        <v>562</v>
      </c>
      <c r="F8" s="554" t="s">
        <v>526</v>
      </c>
      <c r="G8" s="554" t="s">
        <v>564</v>
      </c>
      <c r="H8" s="554" t="s">
        <v>524</v>
      </c>
      <c r="I8" s="558" t="s">
        <v>579</v>
      </c>
      <c r="K8" s="638"/>
      <c r="L8" s="639" t="s">
        <v>580</v>
      </c>
      <c r="M8" s="640" t="s">
        <v>569</v>
      </c>
      <c r="N8" s="639" t="s">
        <v>513</v>
      </c>
      <c r="P8" s="2299" t="s">
        <v>589</v>
      </c>
      <c r="Q8" s="2300"/>
      <c r="R8" s="2300"/>
      <c r="S8" s="2300"/>
      <c r="T8" s="2301"/>
    </row>
    <row r="9" spans="1:25" s="641" customFormat="1" ht="18" customHeight="1">
      <c r="A9" s="555"/>
      <c r="B9" s="554" t="s">
        <v>337</v>
      </c>
      <c r="C9" s="554" t="s">
        <v>337</v>
      </c>
      <c r="D9" s="554" t="s">
        <v>337</v>
      </c>
      <c r="E9" s="554" t="s">
        <v>337</v>
      </c>
      <c r="F9" s="554" t="s">
        <v>337</v>
      </c>
      <c r="G9" s="554" t="s">
        <v>337</v>
      </c>
      <c r="H9" s="554" t="s">
        <v>337</v>
      </c>
      <c r="I9" s="554"/>
      <c r="K9" s="642"/>
      <c r="L9" s="554"/>
      <c r="M9" s="554"/>
      <c r="N9" s="554"/>
      <c r="P9" s="288"/>
      <c r="Q9" s="288" t="s">
        <v>582</v>
      </c>
      <c r="R9" s="288" t="s">
        <v>583</v>
      </c>
      <c r="S9" s="655" t="s">
        <v>584</v>
      </c>
      <c r="T9" s="655" t="s">
        <v>585</v>
      </c>
    </row>
    <row r="10" spans="1:25" s="645" customFormat="1" ht="12.95" customHeight="1">
      <c r="A10" s="643"/>
      <c r="B10" s="644"/>
      <c r="C10" s="644"/>
      <c r="D10" s="644"/>
      <c r="E10" s="644"/>
      <c r="F10" s="644"/>
      <c r="G10" s="644"/>
      <c r="H10" s="644"/>
      <c r="I10" s="644"/>
      <c r="K10" s="644"/>
      <c r="L10" s="644"/>
      <c r="M10" s="644"/>
      <c r="N10" s="644"/>
      <c r="P10" s="288"/>
      <c r="Q10" s="288"/>
      <c r="R10" s="288"/>
      <c r="S10" s="288"/>
      <c r="T10" s="288"/>
    </row>
    <row r="11" spans="1:25" s="645" customFormat="1" ht="13.35" customHeight="1">
      <c r="A11" s="644" t="s">
        <v>327</v>
      </c>
      <c r="B11" s="608">
        <v>-3.6839802416877743</v>
      </c>
      <c r="C11" s="608">
        <v>-12.014454568007672</v>
      </c>
      <c r="D11" s="608">
        <v>27.296406778284602</v>
      </c>
      <c r="E11" s="608">
        <v>32.795776814556426</v>
      </c>
      <c r="F11" s="608">
        <v>19.401843346293539</v>
      </c>
      <c r="G11" s="608">
        <v>4.46541110214228</v>
      </c>
      <c r="H11" s="608">
        <v>0.34212714902769509</v>
      </c>
      <c r="I11" s="646">
        <v>84.30156519030453</v>
      </c>
      <c r="K11" s="647" t="s">
        <v>199</v>
      </c>
      <c r="L11" s="648">
        <v>-68.474769725146942</v>
      </c>
      <c r="M11" s="648">
        <v>31.487918648207415</v>
      </c>
      <c r="N11" s="648">
        <v>3.7311626645646356E-2</v>
      </c>
      <c r="P11" s="534" t="s">
        <v>88</v>
      </c>
      <c r="Q11" s="663">
        <v>40.1</v>
      </c>
      <c r="R11" s="663">
        <v>38.799999999999997</v>
      </c>
      <c r="S11" s="658">
        <v>15.3</v>
      </c>
      <c r="T11" s="658">
        <v>5.8</v>
      </c>
    </row>
    <row r="12" spans="1:25" s="645" customFormat="1" ht="13.35" customHeight="1">
      <c r="A12" s="644" t="s">
        <v>80</v>
      </c>
      <c r="B12" s="608">
        <v>-4.7242325612660894</v>
      </c>
      <c r="C12" s="608">
        <v>-14.265460733456512</v>
      </c>
      <c r="D12" s="608">
        <v>27.274868759164697</v>
      </c>
      <c r="E12" s="608">
        <v>31.359389560156721</v>
      </c>
      <c r="F12" s="608">
        <v>17.839790467626965</v>
      </c>
      <c r="G12" s="608">
        <v>4.2260633746220702</v>
      </c>
      <c r="H12" s="608">
        <v>0.31019454370693966</v>
      </c>
      <c r="I12" s="646">
        <v>81.010306705277401</v>
      </c>
      <c r="K12" s="647" t="s">
        <v>30</v>
      </c>
      <c r="L12" s="648">
        <v>-56.15118589215929</v>
      </c>
      <c r="M12" s="648">
        <v>43.710733375773465</v>
      </c>
      <c r="N12" s="648">
        <v>0.1380807320672513</v>
      </c>
      <c r="P12" s="534" t="s">
        <v>13</v>
      </c>
      <c r="Q12" s="663">
        <v>37.200000000000003</v>
      </c>
      <c r="R12" s="663">
        <v>42.9</v>
      </c>
      <c r="S12" s="658">
        <v>15.3</v>
      </c>
      <c r="T12" s="658">
        <v>4.5999999999999996</v>
      </c>
    </row>
    <row r="13" spans="1:25" ht="13.35" customHeight="1">
      <c r="A13" s="644" t="s">
        <v>29</v>
      </c>
      <c r="B13" s="608">
        <v>-8.1416850413940089</v>
      </c>
      <c r="C13" s="608">
        <v>-26.346025138062032</v>
      </c>
      <c r="D13" s="608">
        <v>34.584074557335157</v>
      </c>
      <c r="E13" s="608">
        <v>22.374079511099005</v>
      </c>
      <c r="F13" s="608">
        <v>7.5499846102712027</v>
      </c>
      <c r="G13" s="608">
        <v>0.96273584025533565</v>
      </c>
      <c r="H13" s="608">
        <v>4.1415301583260351E-2</v>
      </c>
      <c r="I13" s="646">
        <v>65.512289820543955</v>
      </c>
      <c r="K13" s="647" t="s">
        <v>13</v>
      </c>
      <c r="L13" s="648">
        <v>-53.712197886244951</v>
      </c>
      <c r="M13" s="648">
        <v>45.989522995741254</v>
      </c>
      <c r="N13" s="648">
        <v>0.29815599145292365</v>
      </c>
      <c r="P13" s="534" t="s">
        <v>29</v>
      </c>
      <c r="Q13" s="663">
        <v>22.8</v>
      </c>
      <c r="R13" s="663">
        <v>34.700000000000003</v>
      </c>
      <c r="S13" s="658">
        <v>24.5</v>
      </c>
      <c r="T13" s="658">
        <v>18</v>
      </c>
    </row>
    <row r="14" spans="1:25" ht="13.35" customHeight="1">
      <c r="A14" s="644" t="s">
        <v>14</v>
      </c>
      <c r="B14" s="608">
        <v>-8.6172695277030833</v>
      </c>
      <c r="C14" s="608">
        <v>-30.71861371452141</v>
      </c>
      <c r="D14" s="608">
        <v>39.196974570833753</v>
      </c>
      <c r="E14" s="608">
        <v>17.780554987888578</v>
      </c>
      <c r="F14" s="608">
        <v>3.4481854976580983</v>
      </c>
      <c r="G14" s="608">
        <v>0.22728877788764842</v>
      </c>
      <c r="H14" s="608">
        <v>1.1112923507411665E-2</v>
      </c>
      <c r="I14" s="646">
        <v>60.664116757775489</v>
      </c>
      <c r="K14" s="647" t="s">
        <v>88</v>
      </c>
      <c r="L14" s="648">
        <v>-50.862051965695564</v>
      </c>
      <c r="M14" s="648">
        <v>48.896327468909092</v>
      </c>
      <c r="N14" s="648">
        <v>0.24162056539535784</v>
      </c>
      <c r="P14" s="534" t="s">
        <v>30</v>
      </c>
      <c r="Q14" s="663">
        <v>27.6</v>
      </c>
      <c r="R14" s="663">
        <v>42.6</v>
      </c>
      <c r="S14" s="658">
        <v>22</v>
      </c>
      <c r="T14" s="658">
        <v>7.8</v>
      </c>
    </row>
    <row r="15" spans="1:25" ht="13.35" customHeight="1">
      <c r="A15" s="644" t="s">
        <v>35</v>
      </c>
      <c r="B15" s="608">
        <v>-19.678718594284266</v>
      </c>
      <c r="C15" s="608">
        <v>-27.239412660298999</v>
      </c>
      <c r="D15" s="608">
        <v>29.315791120617561</v>
      </c>
      <c r="E15" s="608">
        <v>17.076313727035327</v>
      </c>
      <c r="F15" s="608">
        <v>5.6450200989364374</v>
      </c>
      <c r="G15" s="608">
        <v>0.9962206649887122</v>
      </c>
      <c r="H15" s="608">
        <v>4.852313383869708E-2</v>
      </c>
      <c r="I15" s="646">
        <v>53.081868745416735</v>
      </c>
      <c r="K15" s="647" t="s">
        <v>20</v>
      </c>
      <c r="L15" s="648">
        <v>-47.01621572164153</v>
      </c>
      <c r="M15" s="648">
        <v>52.845669830582608</v>
      </c>
      <c r="N15" s="648">
        <v>0.13811444777584925</v>
      </c>
      <c r="P15" s="534" t="s">
        <v>14</v>
      </c>
      <c r="Q15" s="663">
        <v>18.8</v>
      </c>
      <c r="R15" s="663">
        <v>45.1</v>
      </c>
      <c r="S15" s="658">
        <v>24.9</v>
      </c>
      <c r="T15" s="658">
        <v>11.2</v>
      </c>
    </row>
    <row r="16" spans="1:25" ht="13.35" customHeight="1">
      <c r="A16" s="644" t="s">
        <v>326</v>
      </c>
      <c r="B16" s="608">
        <v>-12.592517806215163</v>
      </c>
      <c r="C16" s="608">
        <v>-34.423697915426366</v>
      </c>
      <c r="D16" s="608">
        <v>36.964004608499643</v>
      </c>
      <c r="E16" s="608">
        <v>13.774351833931741</v>
      </c>
      <c r="F16" s="608">
        <v>2.107313388151224</v>
      </c>
      <c r="G16" s="608">
        <v>0.13794655197456607</v>
      </c>
      <c r="H16" s="608">
        <v>1.6789580128317994E-4</v>
      </c>
      <c r="I16" s="646">
        <v>52.983784278358456</v>
      </c>
      <c r="K16" s="647" t="s">
        <v>35</v>
      </c>
      <c r="L16" s="648">
        <v>-46.918131254583265</v>
      </c>
      <c r="M16" s="648">
        <v>52.037124946589323</v>
      </c>
      <c r="N16" s="648">
        <v>1.0447437988274093</v>
      </c>
      <c r="P16" s="534" t="s">
        <v>17</v>
      </c>
      <c r="Q16" s="663">
        <v>38.5</v>
      </c>
      <c r="R16" s="663">
        <v>41.5</v>
      </c>
      <c r="S16" s="658">
        <v>15.8</v>
      </c>
      <c r="T16" s="658">
        <v>4.2</v>
      </c>
    </row>
    <row r="17" spans="1:217" ht="13.35" customHeight="1">
      <c r="A17" s="644" t="s">
        <v>88</v>
      </c>
      <c r="B17" s="608">
        <v>-19.822833733523797</v>
      </c>
      <c r="C17" s="608">
        <v>-31.039218232171766</v>
      </c>
      <c r="D17" s="608">
        <v>31.101966177142124</v>
      </c>
      <c r="E17" s="608">
        <v>14.789366438208107</v>
      </c>
      <c r="F17" s="608">
        <v>3.0049948535588591</v>
      </c>
      <c r="G17" s="608">
        <v>0.23869205560226406</v>
      </c>
      <c r="H17" s="608">
        <v>2.9285097930937809E-3</v>
      </c>
      <c r="I17" s="646">
        <v>49.137948034304451</v>
      </c>
      <c r="K17" s="647" t="s">
        <v>14</v>
      </c>
      <c r="L17" s="648">
        <v>-39.335883242224497</v>
      </c>
      <c r="M17" s="648">
        <v>60.425715056380426</v>
      </c>
      <c r="N17" s="648">
        <v>0.23840170139506009</v>
      </c>
      <c r="P17" s="534" t="s">
        <v>18</v>
      </c>
      <c r="Q17" s="663">
        <v>44.5</v>
      </c>
      <c r="R17" s="663">
        <v>40.799999999999997</v>
      </c>
      <c r="S17" s="658">
        <v>11.5</v>
      </c>
      <c r="T17" s="658">
        <v>3.2</v>
      </c>
    </row>
    <row r="18" spans="1:217" ht="13.35" customHeight="1">
      <c r="A18" s="644" t="s">
        <v>325</v>
      </c>
      <c r="B18" s="608">
        <v>-18.615540383201875</v>
      </c>
      <c r="C18" s="608">
        <v>-35.096657503043076</v>
      </c>
      <c r="D18" s="608">
        <v>30.726803315637817</v>
      </c>
      <c r="E18" s="608">
        <v>12.493132794336457</v>
      </c>
      <c r="F18" s="608">
        <v>2.7695868857669819</v>
      </c>
      <c r="G18" s="608">
        <v>0.29555196547816193</v>
      </c>
      <c r="H18" s="608">
        <v>2.6040259747617256E-3</v>
      </c>
      <c r="I18" s="646">
        <v>46.287678987194177</v>
      </c>
      <c r="K18" s="647" t="s">
        <v>29</v>
      </c>
      <c r="L18" s="648">
        <v>-34.487710179456045</v>
      </c>
      <c r="M18" s="648">
        <v>64.508138678705365</v>
      </c>
      <c r="N18" s="648">
        <v>1.004151141838596</v>
      </c>
      <c r="P18" s="534" t="s">
        <v>19</v>
      </c>
      <c r="Q18" s="663">
        <v>50.1</v>
      </c>
      <c r="R18" s="663">
        <v>38.200000000000003</v>
      </c>
      <c r="S18" s="658">
        <v>9.6999999999999993</v>
      </c>
      <c r="T18" s="658">
        <v>2</v>
      </c>
    </row>
    <row r="19" spans="1:217" ht="13.35" customHeight="1">
      <c r="A19" s="644" t="s">
        <v>30</v>
      </c>
      <c r="B19" s="608">
        <v>-19.815878682623516</v>
      </c>
      <c r="C19" s="608">
        <v>-36.335307209535777</v>
      </c>
      <c r="D19" s="608">
        <v>30.792473588839187</v>
      </c>
      <c r="E19" s="608">
        <v>11.019543703990841</v>
      </c>
      <c r="F19" s="608">
        <v>1.898716082943436</v>
      </c>
      <c r="G19" s="608">
        <v>0.13717310059838855</v>
      </c>
      <c r="H19" s="608">
        <v>9.0763146886274626E-4</v>
      </c>
      <c r="I19" s="646">
        <v>43.848814107840717</v>
      </c>
      <c r="K19" s="647" t="s">
        <v>80</v>
      </c>
      <c r="L19" s="648">
        <v>-18.989693294722603</v>
      </c>
      <c r="M19" s="648">
        <v>76.474048786948387</v>
      </c>
      <c r="N19" s="648">
        <v>4.5362579183290102</v>
      </c>
      <c r="P19" s="534" t="s">
        <v>20</v>
      </c>
      <c r="Q19" s="663">
        <v>27</v>
      </c>
      <c r="R19" s="666">
        <v>43.4</v>
      </c>
      <c r="S19" s="658">
        <v>22.9</v>
      </c>
      <c r="T19" s="658">
        <v>6.7</v>
      </c>
    </row>
    <row r="20" spans="1:217" ht="13.35" customHeight="1">
      <c r="A20" s="644" t="s">
        <v>199</v>
      </c>
      <c r="B20" s="608">
        <v>-31.456231971653256</v>
      </c>
      <c r="C20" s="608">
        <v>-37.018537753493689</v>
      </c>
      <c r="D20" s="608">
        <v>23.483280495654515</v>
      </c>
      <c r="E20" s="608">
        <v>7.0459983022174404</v>
      </c>
      <c r="F20" s="608">
        <v>0.95863985033545918</v>
      </c>
      <c r="G20" s="608">
        <v>3.7311626645646356E-2</v>
      </c>
      <c r="H20" s="608">
        <v>0</v>
      </c>
      <c r="I20" s="646">
        <v>31.525230274853062</v>
      </c>
      <c r="K20" s="647" t="s">
        <v>268</v>
      </c>
      <c r="L20" s="648">
        <v>-15.698434809695446</v>
      </c>
      <c r="M20" s="648">
        <v>79.494026939134557</v>
      </c>
      <c r="N20" s="648">
        <v>4.8075382511699747</v>
      </c>
      <c r="P20" s="534" t="s">
        <v>21</v>
      </c>
      <c r="Q20" s="663">
        <v>49.6</v>
      </c>
      <c r="R20" s="663">
        <v>40.299999999999997</v>
      </c>
      <c r="S20" s="658">
        <v>8.5</v>
      </c>
      <c r="T20" s="658">
        <v>1.6</v>
      </c>
    </row>
    <row r="21" spans="1:217" ht="13.35" customHeight="1">
      <c r="A21" s="649"/>
      <c r="B21" s="650"/>
      <c r="C21" s="650"/>
      <c r="D21" s="650"/>
      <c r="E21" s="650"/>
      <c r="F21" s="650"/>
      <c r="G21" s="650"/>
      <c r="H21" s="650"/>
      <c r="I21" s="651"/>
      <c r="K21" s="652"/>
      <c r="L21" s="648"/>
      <c r="M21" s="648"/>
      <c r="N21" s="648"/>
      <c r="P21" s="297" t="s">
        <v>77</v>
      </c>
      <c r="Q21" s="664">
        <v>48.9</v>
      </c>
      <c r="R21" s="663">
        <v>36.1</v>
      </c>
      <c r="S21" s="658">
        <v>12</v>
      </c>
      <c r="T21" s="658">
        <v>3</v>
      </c>
    </row>
    <row r="22" spans="1:217" ht="13.35" customHeight="1">
      <c r="A22" s="644" t="s">
        <v>567</v>
      </c>
      <c r="B22" s="608">
        <v>-4.7692145167747642</v>
      </c>
      <c r="C22" s="608">
        <v>-12.987551776695229</v>
      </c>
      <c r="D22" s="608">
        <v>24.548354150576237</v>
      </c>
      <c r="E22" s="608">
        <v>28.827599324650901</v>
      </c>
      <c r="F22" s="608">
        <v>20.483401447160965</v>
      </c>
      <c r="G22" s="608">
        <v>7.2347762786984688</v>
      </c>
      <c r="H22" s="608">
        <v>1.1479756642961658</v>
      </c>
      <c r="I22" s="646">
        <v>82.242106865382723</v>
      </c>
      <c r="K22" s="647" t="s">
        <v>503</v>
      </c>
      <c r="L22" s="648">
        <v>-17.756766293469994</v>
      </c>
      <c r="M22" s="648">
        <v>73.859354922388093</v>
      </c>
      <c r="N22" s="648">
        <v>8.3827519429946342</v>
      </c>
      <c r="P22" s="548" t="s">
        <v>78</v>
      </c>
      <c r="Q22" s="663">
        <v>59.3</v>
      </c>
      <c r="R22" s="664">
        <v>31.2</v>
      </c>
      <c r="S22" s="441">
        <v>7.1</v>
      </c>
      <c r="T22" s="441">
        <v>2.2999999999999998</v>
      </c>
    </row>
    <row r="23" spans="1:217" ht="15.6" customHeight="1">
      <c r="K23" s="826" t="s">
        <v>813</v>
      </c>
      <c r="P23" s="656" t="s">
        <v>199</v>
      </c>
      <c r="Q23" s="665">
        <v>38.1</v>
      </c>
      <c r="R23" s="663">
        <v>42</v>
      </c>
      <c r="S23" s="659">
        <v>15.1</v>
      </c>
      <c r="T23" s="659">
        <v>4.8</v>
      </c>
    </row>
    <row r="24" spans="1:217" ht="15.6" customHeight="1">
      <c r="K24" s="826" t="s">
        <v>755</v>
      </c>
      <c r="P24" s="656" t="s">
        <v>284</v>
      </c>
      <c r="Q24" s="665">
        <v>64.7</v>
      </c>
      <c r="R24" s="665">
        <v>31</v>
      </c>
      <c r="S24" s="659">
        <v>3.7</v>
      </c>
      <c r="T24" s="659">
        <v>0.6</v>
      </c>
    </row>
    <row r="25" spans="1:217" s="633" customFormat="1" ht="15.6" customHeight="1">
      <c r="A25" s="653"/>
      <c r="B25" s="654"/>
      <c r="C25" s="654"/>
      <c r="D25" s="654"/>
      <c r="E25" s="654"/>
      <c r="F25" s="654"/>
      <c r="G25" s="654"/>
      <c r="H25" s="654"/>
      <c r="I25" s="654"/>
      <c r="J25" s="654"/>
      <c r="K25" s="826" t="s">
        <v>756</v>
      </c>
      <c r="L25" s="654"/>
      <c r="M25" s="654"/>
      <c r="N25" s="654"/>
      <c r="O25" s="654"/>
      <c r="P25" s="656" t="s">
        <v>35</v>
      </c>
      <c r="Q25" s="665">
        <v>32.799999999999997</v>
      </c>
      <c r="R25" s="665">
        <v>38</v>
      </c>
      <c r="S25" s="659">
        <v>19.600000000000001</v>
      </c>
      <c r="T25" s="659">
        <v>9.6</v>
      </c>
      <c r="U25" s="634"/>
      <c r="W25" s="634"/>
      <c r="Y25" s="634"/>
      <c r="Z25" s="589"/>
      <c r="AA25" s="589"/>
      <c r="AB25" s="589"/>
      <c r="AC25" s="589"/>
      <c r="AD25" s="589"/>
      <c r="AE25" s="589"/>
      <c r="AF25" s="589"/>
      <c r="AG25" s="589"/>
      <c r="AH25" s="589"/>
      <c r="AI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89"/>
      <c r="FX25" s="589"/>
      <c r="FY25" s="589"/>
      <c r="FZ25" s="589"/>
      <c r="GA25" s="589"/>
      <c r="GB25" s="589"/>
      <c r="GC25" s="589"/>
      <c r="GD25" s="589"/>
      <c r="GE25" s="589"/>
      <c r="GF25" s="589"/>
      <c r="GG25" s="589"/>
      <c r="GH25" s="589"/>
      <c r="GI25" s="589"/>
      <c r="GJ25" s="589"/>
      <c r="GK25" s="589"/>
      <c r="GL25" s="589"/>
      <c r="GM25" s="589"/>
      <c r="GN25" s="589"/>
      <c r="GO25" s="589"/>
      <c r="GP25" s="589"/>
      <c r="GQ25" s="589"/>
      <c r="GR25" s="589"/>
      <c r="GS25" s="589"/>
      <c r="GT25" s="589"/>
      <c r="GU25" s="589"/>
      <c r="GV25" s="589"/>
      <c r="GW25" s="589"/>
      <c r="GX25" s="589"/>
      <c r="GY25" s="589"/>
      <c r="GZ25" s="589"/>
      <c r="HA25" s="589"/>
      <c r="HB25" s="589"/>
      <c r="HC25" s="589"/>
      <c r="HD25" s="589"/>
      <c r="HE25" s="589"/>
      <c r="HF25" s="589"/>
      <c r="HG25" s="589"/>
      <c r="HH25" s="589"/>
      <c r="HI25" s="589"/>
    </row>
    <row r="26" spans="1:217" s="633" customFormat="1" ht="15.6" customHeight="1">
      <c r="A26" s="653"/>
      <c r="B26" s="825" t="s">
        <v>753</v>
      </c>
      <c r="C26" s="621"/>
      <c r="D26" s="621"/>
      <c r="E26" s="621"/>
      <c r="F26" s="621"/>
      <c r="G26" s="621"/>
      <c r="H26" s="621"/>
      <c r="I26" s="621"/>
      <c r="J26" s="621"/>
      <c r="K26" s="826" t="s">
        <v>757</v>
      </c>
      <c r="L26" s="621"/>
      <c r="M26" s="621"/>
      <c r="N26" s="621"/>
      <c r="O26" s="621"/>
      <c r="P26" s="656"/>
      <c r="Q26" s="665"/>
      <c r="R26" s="665"/>
      <c r="S26" s="659"/>
      <c r="T26" s="659"/>
      <c r="U26" s="634"/>
      <c r="W26" s="634"/>
      <c r="Y26" s="634"/>
      <c r="Z26" s="589"/>
      <c r="AA26" s="589"/>
      <c r="AB26" s="589"/>
      <c r="AC26" s="589"/>
      <c r="AD26" s="589"/>
      <c r="AE26" s="589"/>
      <c r="AF26" s="589"/>
      <c r="AG26" s="589"/>
      <c r="AH26" s="589"/>
      <c r="AI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89"/>
      <c r="FX26" s="589"/>
      <c r="FY26" s="589"/>
      <c r="FZ26" s="589"/>
      <c r="GA26" s="589"/>
      <c r="GB26" s="589"/>
      <c r="GC26" s="589"/>
      <c r="GD26" s="589"/>
      <c r="GE26" s="589"/>
      <c r="GF26" s="589"/>
      <c r="GG26" s="589"/>
      <c r="GH26" s="589"/>
      <c r="GI26" s="589"/>
      <c r="GJ26" s="589"/>
      <c r="GK26" s="589"/>
      <c r="GL26" s="589"/>
      <c r="GM26" s="589"/>
      <c r="GN26" s="589"/>
      <c r="GO26" s="589"/>
      <c r="GP26" s="589"/>
      <c r="GQ26" s="589"/>
      <c r="GR26" s="589"/>
      <c r="GS26" s="589"/>
      <c r="GT26" s="589"/>
      <c r="GU26" s="589"/>
      <c r="GV26" s="589"/>
      <c r="GW26" s="589"/>
      <c r="GX26" s="589"/>
      <c r="GY26" s="589"/>
      <c r="GZ26" s="589"/>
      <c r="HA26" s="589"/>
      <c r="HB26" s="589"/>
      <c r="HC26" s="589"/>
      <c r="HD26" s="589"/>
      <c r="HE26" s="589"/>
      <c r="HF26" s="589"/>
      <c r="HG26" s="589"/>
      <c r="HH26" s="589"/>
      <c r="HI26" s="589"/>
    </row>
    <row r="27" spans="1:217" ht="15.6" customHeight="1">
      <c r="B27" s="1414" t="s">
        <v>754</v>
      </c>
      <c r="K27" s="826" t="s">
        <v>758</v>
      </c>
      <c r="P27" s="656" t="s">
        <v>581</v>
      </c>
      <c r="Q27" s="665">
        <v>40</v>
      </c>
      <c r="R27" s="665">
        <v>39.1</v>
      </c>
      <c r="S27" s="659">
        <v>15.2</v>
      </c>
      <c r="T27" s="659">
        <v>5.7</v>
      </c>
    </row>
    <row r="28" spans="1:217" ht="11.25" customHeight="1">
      <c r="P28" s="830" t="s">
        <v>328</v>
      </c>
    </row>
    <row r="29" spans="1:217" ht="11.25" customHeight="1">
      <c r="P29" s="830" t="s">
        <v>770</v>
      </c>
    </row>
    <row r="30" spans="1:217" ht="11.25" customHeight="1">
      <c r="P30" s="830" t="s">
        <v>763</v>
      </c>
    </row>
    <row r="31" spans="1:217" ht="11.25" customHeight="1">
      <c r="P31" s="830" t="s">
        <v>764</v>
      </c>
    </row>
    <row r="32" spans="1:217" ht="11.25" customHeight="1">
      <c r="P32" s="830" t="s">
        <v>765</v>
      </c>
    </row>
    <row r="34" spans="14:14" ht="11.25" customHeight="1">
      <c r="N34" s="829" t="s">
        <v>768</v>
      </c>
    </row>
    <row r="35" spans="14:14" ht="11.25" customHeight="1">
      <c r="N35" s="1413" t="s">
        <v>769</v>
      </c>
    </row>
  </sheetData>
  <mergeCells count="4">
    <mergeCell ref="B6:C6"/>
    <mergeCell ref="A7:A8"/>
    <mergeCell ref="B7:I7"/>
    <mergeCell ref="P8:T8"/>
  </mergeCells>
  <hyperlinks>
    <hyperlink ref="A1" r:id="rId1"/>
  </hyperlinks>
  <printOptions horizontalCentered="1" verticalCentered="1"/>
  <pageMargins left="0.19685039370078741" right="0.19685039370078741" top="0.19685039370078741" bottom="0.31496062992125984" header="0.51181102362204722" footer="0.11811023622047245"/>
  <pageSetup paperSize="9" scale="78" orientation="landscape" r:id="rId2"/>
  <drawing r:id="rId3"/>
</worksheet>
</file>

<file path=xl/worksheets/sheet26.xml><?xml version="1.0" encoding="utf-8"?>
<worksheet xmlns="http://schemas.openxmlformats.org/spreadsheetml/2006/main" xmlns:r="http://schemas.openxmlformats.org/officeDocument/2006/relationships">
  <sheetPr>
    <pageSetUpPr fitToPage="1"/>
  </sheetPr>
  <dimension ref="A1:L30"/>
  <sheetViews>
    <sheetView zoomScale="90" zoomScaleNormal="90" zoomScaleSheetLayoutView="100" workbookViewId="0"/>
  </sheetViews>
  <sheetFormatPr baseColWidth="10" defaultColWidth="7.5546875" defaultRowHeight="12.75"/>
  <cols>
    <col min="1" max="1" width="14.5546875" style="671" customWidth="1"/>
    <col min="2" max="2" width="8.6640625" style="671" customWidth="1"/>
    <col min="3" max="3" width="7.5546875" style="671"/>
    <col min="4" max="5" width="9" style="671" customWidth="1"/>
    <col min="6" max="6" width="10.44140625" style="671" customWidth="1"/>
    <col min="7" max="7" width="2.77734375" style="671" customWidth="1"/>
    <col min="8" max="16384" width="7.5546875" style="671"/>
  </cols>
  <sheetData>
    <row r="1" spans="1:12" s="667" customFormat="1" ht="15">
      <c r="A1" s="1415" t="s">
        <v>606</v>
      </c>
      <c r="B1" s="1416"/>
      <c r="C1" s="1416"/>
      <c r="D1" s="1416"/>
      <c r="E1" s="1416"/>
      <c r="F1" s="1416"/>
      <c r="G1" s="1416"/>
      <c r="H1" s="1416"/>
      <c r="I1" s="1416"/>
      <c r="J1" s="1416"/>
      <c r="K1" s="1416"/>
    </row>
    <row r="2" spans="1:12" s="667" customFormat="1" ht="15">
      <c r="H2"/>
      <c r="I2"/>
    </row>
    <row r="3" spans="1:12" s="667" customFormat="1" ht="15.75">
      <c r="A3" s="685" t="s">
        <v>596</v>
      </c>
      <c r="B3" s="685"/>
      <c r="C3" s="685"/>
      <c r="D3" s="685"/>
      <c r="E3" s="685"/>
      <c r="H3"/>
      <c r="I3"/>
    </row>
    <row r="4" spans="1:12" s="667" customFormat="1" ht="15">
      <c r="A4" s="1417" t="s">
        <v>597</v>
      </c>
      <c r="B4" s="1418"/>
      <c r="C4" s="1418"/>
      <c r="D4" s="1418"/>
      <c r="E4" s="1418"/>
      <c r="F4" s="1418"/>
      <c r="H4"/>
      <c r="I4"/>
    </row>
    <row r="5" spans="1:12" s="667" customFormat="1" ht="12.2" customHeight="1">
      <c r="A5" s="1419"/>
      <c r="B5" s="1420" t="s">
        <v>603</v>
      </c>
      <c r="C5" s="1420" t="s">
        <v>549</v>
      </c>
      <c r="D5" s="1420" t="s">
        <v>548</v>
      </c>
      <c r="E5" s="1420" t="s">
        <v>604</v>
      </c>
      <c r="F5" s="1420" t="s">
        <v>605</v>
      </c>
      <c r="H5" s="527" t="s">
        <v>749</v>
      </c>
      <c r="J5"/>
    </row>
    <row r="6" spans="1:12" ht="15">
      <c r="A6" s="1419"/>
      <c r="B6" s="1421" t="s">
        <v>337</v>
      </c>
      <c r="C6" s="1421" t="s">
        <v>337</v>
      </c>
      <c r="D6" s="1421" t="s">
        <v>337</v>
      </c>
      <c r="E6" s="1421" t="s">
        <v>337</v>
      </c>
      <c r="F6" s="1421" t="s">
        <v>337</v>
      </c>
      <c r="G6" s="669"/>
      <c r="H6" s="228" t="s">
        <v>598</v>
      </c>
      <c r="J6"/>
      <c r="K6" s="667"/>
    </row>
    <row r="7" spans="1:12" ht="15">
      <c r="A7" s="1422" t="s">
        <v>80</v>
      </c>
      <c r="B7" s="1423">
        <v>-19.163126393386644</v>
      </c>
      <c r="C7" s="1423">
        <v>25.705700507546638</v>
      </c>
      <c r="D7" s="1423">
        <v>31.321669551167691</v>
      </c>
      <c r="E7" s="1423">
        <v>19.67805318831655</v>
      </c>
      <c r="F7" s="1423">
        <v>4.1314503595824759</v>
      </c>
      <c r="G7" s="672"/>
      <c r="H7"/>
      <c r="I7"/>
      <c r="J7"/>
      <c r="K7"/>
      <c r="L7"/>
    </row>
    <row r="8" spans="1:12" ht="15">
      <c r="A8" s="1422" t="s">
        <v>268</v>
      </c>
      <c r="B8" s="1423">
        <v>-26.158612718250062</v>
      </c>
      <c r="C8" s="1423">
        <v>27.05534178825501</v>
      </c>
      <c r="D8" s="1423">
        <v>27.858739100627947</v>
      </c>
      <c r="E8" s="1423">
        <v>15.220515026150967</v>
      </c>
      <c r="F8" s="1423">
        <v>3.7067913667160073</v>
      </c>
      <c r="G8" s="672"/>
      <c r="H8"/>
      <c r="I8"/>
      <c r="J8"/>
      <c r="K8"/>
      <c r="L8"/>
    </row>
    <row r="9" spans="1:12" ht="15">
      <c r="A9" s="1422" t="s">
        <v>29</v>
      </c>
      <c r="B9" s="1423">
        <v>-29.295091469405207</v>
      </c>
      <c r="C9" s="1423">
        <v>32.933923367617936</v>
      </c>
      <c r="D9" s="1423">
        <v>27.057427315812426</v>
      </c>
      <c r="E9" s="1423">
        <v>9.5739012311319378</v>
      </c>
      <c r="F9" s="1423">
        <v>1.1396566160324837</v>
      </c>
      <c r="G9" s="674"/>
      <c r="H9"/>
      <c r="I9"/>
      <c r="J9"/>
      <c r="K9"/>
      <c r="L9"/>
    </row>
    <row r="10" spans="1:12" ht="12.95" customHeight="1">
      <c r="A10" s="1422" t="s">
        <v>13</v>
      </c>
      <c r="B10" s="1423">
        <v>-37.156842871947717</v>
      </c>
      <c r="C10" s="1423">
        <v>30.423889814204525</v>
      </c>
      <c r="D10" s="1423">
        <v>22.765384623590585</v>
      </c>
      <c r="E10" s="1423">
        <v>8.2835536045282794</v>
      </c>
      <c r="F10" s="1423">
        <v>1.3703290857288959</v>
      </c>
      <c r="G10" s="674"/>
      <c r="H10"/>
      <c r="I10"/>
      <c r="J10"/>
      <c r="K10"/>
      <c r="L10"/>
    </row>
    <row r="11" spans="1:12" ht="12.95" customHeight="1">
      <c r="A11" s="1422" t="s">
        <v>30</v>
      </c>
      <c r="B11" s="1423">
        <v>-54.851763195770417</v>
      </c>
      <c r="C11" s="1423">
        <v>27.54013847707327</v>
      </c>
      <c r="D11" s="1423">
        <v>13.420512886401918</v>
      </c>
      <c r="E11" s="1423">
        <v>3.6671654822048816</v>
      </c>
      <c r="F11" s="1423">
        <v>0.52041995854952416</v>
      </c>
      <c r="G11" s="674"/>
      <c r="H11" s="670"/>
    </row>
    <row r="12" spans="1:12" ht="12.95" customHeight="1">
      <c r="A12" s="667" t="s">
        <v>592</v>
      </c>
      <c r="B12" s="673"/>
      <c r="C12" s="673"/>
      <c r="D12" s="673"/>
      <c r="E12" s="673"/>
      <c r="F12" s="1424"/>
      <c r="G12" s="674"/>
      <c r="H12" s="670"/>
    </row>
    <row r="13" spans="1:12">
      <c r="A13" s="668" t="s">
        <v>594</v>
      </c>
      <c r="B13" s="670"/>
      <c r="G13" s="674"/>
      <c r="H13" s="670"/>
    </row>
    <row r="14" spans="1:12" ht="12.95" customHeight="1">
      <c r="A14" s="674"/>
      <c r="B14" s="670"/>
      <c r="G14" s="674"/>
      <c r="H14" s="670"/>
    </row>
    <row r="15" spans="1:12" ht="12.95" customHeight="1"/>
    <row r="16" spans="1:12" ht="12.95" customHeight="1">
      <c r="A16" s="667"/>
      <c r="B16" s="667"/>
      <c r="C16" s="667"/>
      <c r="D16" s="667"/>
      <c r="E16"/>
      <c r="F16"/>
    </row>
    <row r="17" spans="1:8" ht="15">
      <c r="B17" s="675"/>
      <c r="C17" s="675"/>
      <c r="D17" s="667"/>
      <c r="E17"/>
      <c r="F17"/>
    </row>
    <row r="18" spans="1:8" ht="15">
      <c r="A18" s="676" t="s">
        <v>602</v>
      </c>
      <c r="B18" s="675"/>
      <c r="C18" s="675"/>
      <c r="D18" s="675"/>
      <c r="E18"/>
      <c r="F18"/>
    </row>
    <row r="19" spans="1:8" ht="15">
      <c r="A19" s="677"/>
      <c r="B19" s="684" t="s">
        <v>600</v>
      </c>
      <c r="C19" s="678" t="s">
        <v>601</v>
      </c>
      <c r="D19"/>
      <c r="E19"/>
      <c r="F19"/>
    </row>
    <row r="20" spans="1:8" ht="15">
      <c r="A20" s="677"/>
      <c r="B20" s="682"/>
      <c r="C20" s="683"/>
      <c r="D20"/>
      <c r="E20"/>
      <c r="F20"/>
    </row>
    <row r="21" spans="1:8" ht="15">
      <c r="A21" s="680" t="s">
        <v>80</v>
      </c>
      <c r="B21" s="679">
        <v>485.88894273927474</v>
      </c>
      <c r="C21" s="686">
        <v>489.03184790840101</v>
      </c>
      <c r="D21"/>
    </row>
    <row r="22" spans="1:8">
      <c r="A22" s="680" t="s">
        <v>268</v>
      </c>
      <c r="B22" s="679">
        <v>466.13875986820563</v>
      </c>
      <c r="C22" s="686">
        <v>475.08042914060854</v>
      </c>
    </row>
    <row r="23" spans="1:8">
      <c r="A23" s="680" t="s">
        <v>29</v>
      </c>
      <c r="B23" s="679">
        <v>452.15916538641233</v>
      </c>
      <c r="C23" s="686">
        <v>432.00751837861282</v>
      </c>
    </row>
    <row r="24" spans="1:8">
      <c r="A24" s="680" t="s">
        <v>13</v>
      </c>
      <c r="B24" s="679">
        <v>435.62354508389262</v>
      </c>
      <c r="C24" s="686">
        <v>420.74488007548064</v>
      </c>
    </row>
    <row r="25" spans="1:8">
      <c r="A25" s="680" t="s">
        <v>30</v>
      </c>
      <c r="B25" s="681">
        <v>395.75673863628685</v>
      </c>
      <c r="C25" s="686">
        <v>396.84196020662381</v>
      </c>
    </row>
    <row r="26" spans="1:8">
      <c r="A26" s="675" t="s">
        <v>599</v>
      </c>
      <c r="B26" s="675"/>
      <c r="C26" s="675"/>
      <c r="H26" s="824" t="s">
        <v>123</v>
      </c>
    </row>
    <row r="27" spans="1:8">
      <c r="A27" s="675" t="s">
        <v>595</v>
      </c>
      <c r="B27" s="675"/>
      <c r="C27" s="675"/>
      <c r="H27" s="824" t="s">
        <v>750</v>
      </c>
    </row>
    <row r="28" spans="1:8">
      <c r="A28" s="580" t="s">
        <v>590</v>
      </c>
      <c r="H28" s="824" t="s">
        <v>751</v>
      </c>
    </row>
    <row r="29" spans="1:8">
      <c r="A29" s="667" t="s">
        <v>591</v>
      </c>
      <c r="H29" s="824" t="s">
        <v>752</v>
      </c>
    </row>
    <row r="30" spans="1:8">
      <c r="A30" s="667" t="s">
        <v>593</v>
      </c>
    </row>
  </sheetData>
  <phoneticPr fontId="159" type="noConversion"/>
  <hyperlinks>
    <hyperlink ref="A28" r:id="rId1" display="http://dx.doi.org/10.1787/9789264239555-en"/>
  </hyperlinks>
  <pageMargins left="0.17" right="0.24" top="0.37" bottom="0.46" header="0.31496062992125984" footer="0.31496062992125984"/>
  <pageSetup paperSize="9" scale="92" orientation="landscape" r:id="rId2"/>
  <drawing r:id="rId3"/>
</worksheet>
</file>

<file path=xl/worksheets/sheet27.xml><?xml version="1.0" encoding="utf-8"?>
<worksheet xmlns="http://schemas.openxmlformats.org/spreadsheetml/2006/main" xmlns:r="http://schemas.openxmlformats.org/officeDocument/2006/relationships">
  <sheetPr>
    <pageSetUpPr fitToPage="1"/>
  </sheetPr>
  <dimension ref="A1:BT107"/>
  <sheetViews>
    <sheetView zoomScale="60" zoomScaleNormal="60" workbookViewId="0">
      <selection sqref="A1:L1"/>
    </sheetView>
  </sheetViews>
  <sheetFormatPr baseColWidth="10" defaultColWidth="10.77734375" defaultRowHeight="14.25"/>
  <cols>
    <col min="1" max="1" width="12.21875" style="34" customWidth="1"/>
    <col min="2" max="13" width="7.77734375" style="34" customWidth="1"/>
    <col min="14" max="14" width="3.77734375" style="34" customWidth="1"/>
    <col min="15" max="15" width="13.21875" style="34" customWidth="1"/>
    <col min="16" max="27" width="7.77734375" style="34" customWidth="1"/>
    <col min="28" max="28" width="4.5546875" style="34" customWidth="1"/>
    <col min="29" max="29" width="10.77734375" style="34"/>
    <col min="30" max="35" width="6.21875" style="34" customWidth="1"/>
    <col min="36" max="36" width="4.109375" style="34" customWidth="1"/>
    <col min="37" max="37" width="10.77734375" style="34"/>
    <col min="38" max="43" width="6.21875" style="34" customWidth="1"/>
    <col min="44" max="44" width="3.77734375" style="34" customWidth="1"/>
    <col min="45" max="45" width="10.77734375" style="34"/>
    <col min="46" max="47" width="5" style="34" customWidth="1"/>
    <col min="48" max="48" width="3.44140625" style="34" customWidth="1"/>
    <col min="49" max="49" width="10.77734375" style="34"/>
    <col min="50" max="51" width="5" style="34" customWidth="1"/>
    <col min="52" max="52" width="3.21875" style="34" customWidth="1"/>
    <col min="53" max="53" width="10.77734375" style="34"/>
    <col min="54" max="55" width="5" style="34" customWidth="1"/>
    <col min="56" max="56" width="2.5546875" style="34" customWidth="1"/>
    <col min="57" max="57" width="10.77734375" style="34"/>
    <col min="58" max="59" width="5" style="34" customWidth="1"/>
    <col min="60" max="60" width="4.44140625" style="34" customWidth="1"/>
    <col min="61" max="61" width="10.77734375" style="34"/>
    <col min="62" max="63" width="5" style="34" customWidth="1"/>
    <col min="64" max="64" width="2.77734375" style="34" customWidth="1"/>
    <col min="65" max="65" width="10.77734375" style="34"/>
    <col min="66" max="67" width="5" style="34" customWidth="1"/>
    <col min="68" max="16384" width="10.77734375" style="34"/>
  </cols>
  <sheetData>
    <row r="1" spans="1:72" ht="21.4" customHeight="1">
      <c r="A1" s="2326" t="s">
        <v>103</v>
      </c>
      <c r="B1" s="2326"/>
      <c r="C1" s="2326"/>
      <c r="D1" s="2326"/>
      <c r="E1" s="2326"/>
      <c r="F1" s="2326"/>
      <c r="G1" s="2326"/>
      <c r="H1" s="2326"/>
      <c r="I1" s="2326"/>
      <c r="J1" s="2326"/>
      <c r="K1" s="2326"/>
      <c r="L1" s="2326"/>
      <c r="M1" s="33"/>
      <c r="R1"/>
      <c r="S1"/>
      <c r="T1"/>
      <c r="U1"/>
      <c r="V1"/>
      <c r="W1"/>
      <c r="X1"/>
      <c r="Y1"/>
      <c r="Z1"/>
      <c r="AA1"/>
      <c r="AC1" s="170" t="s">
        <v>103</v>
      </c>
      <c r="AD1" s="33"/>
      <c r="AE1" s="33"/>
      <c r="AF1" s="33"/>
      <c r="AG1" s="33"/>
      <c r="AH1" s="33"/>
      <c r="AI1" s="33"/>
      <c r="AJ1" s="33"/>
      <c r="AK1" s="33"/>
      <c r="AL1" s="33"/>
      <c r="AM1" s="33"/>
      <c r="AN1" s="33"/>
      <c r="AO1" s="33"/>
      <c r="AS1"/>
      <c r="AT1"/>
      <c r="AU1"/>
      <c r="AV1"/>
      <c r="AW1"/>
      <c r="AX1"/>
      <c r="AY1"/>
      <c r="AZ1"/>
      <c r="BA1"/>
    </row>
    <row r="2" spans="1:72" ht="30" customHeight="1">
      <c r="A2" s="2327" t="s">
        <v>104</v>
      </c>
      <c r="B2" s="2327"/>
      <c r="C2" s="2327"/>
      <c r="D2" s="2327"/>
      <c r="E2" s="2327"/>
      <c r="F2" s="2327"/>
      <c r="G2" s="2327"/>
      <c r="H2" s="2327"/>
      <c r="I2" s="2327"/>
      <c r="J2" s="2327"/>
      <c r="K2" s="2327"/>
      <c r="L2" s="2327"/>
      <c r="M2" s="2327"/>
      <c r="N2" s="1145"/>
      <c r="O2" s="1145"/>
      <c r="P2" s="1145"/>
      <c r="Q2" s="1145"/>
      <c r="R2"/>
      <c r="S2"/>
      <c r="T2"/>
      <c r="U2"/>
      <c r="V2"/>
      <c r="W2"/>
      <c r="X2"/>
      <c r="Y2"/>
      <c r="Z2"/>
      <c r="AA2"/>
      <c r="AC2" s="2328" t="s">
        <v>104</v>
      </c>
      <c r="AD2" s="2328"/>
      <c r="AE2" s="2328"/>
      <c r="AF2" s="2328"/>
      <c r="AG2" s="2328"/>
      <c r="AH2" s="2328"/>
      <c r="AI2" s="2328"/>
      <c r="AJ2" s="2328"/>
      <c r="AK2" s="2328"/>
      <c r="AL2" s="2328"/>
      <c r="AM2" s="2328"/>
      <c r="AN2" s="2328"/>
      <c r="AO2" s="2328"/>
      <c r="AP2" s="2328"/>
      <c r="AQ2" s="2328"/>
      <c r="AR2" s="2328"/>
      <c r="AS2" s="2328"/>
      <c r="AT2" s="2328"/>
      <c r="AU2" s="2328"/>
      <c r="AV2" s="2328"/>
      <c r="AW2" s="2328"/>
      <c r="AX2" s="2328"/>
      <c r="AY2" s="2328"/>
      <c r="AZ2" s="2328"/>
    </row>
    <row r="3" spans="1:72" ht="17.100000000000001" customHeight="1">
      <c r="A3" s="70" t="s">
        <v>4</v>
      </c>
      <c r="B3" s="33"/>
      <c r="C3" s="33"/>
      <c r="D3" s="33"/>
      <c r="E3" s="33"/>
      <c r="F3" s="33"/>
      <c r="G3" s="33"/>
      <c r="H3" s="33"/>
      <c r="I3" s="33"/>
      <c r="J3" s="33"/>
      <c r="K3" s="33"/>
      <c r="L3" s="33"/>
      <c r="M3" s="33"/>
      <c r="O3" s="70" t="s">
        <v>27</v>
      </c>
      <c r="P3" s="33"/>
      <c r="Q3" s="45"/>
      <c r="R3" s="33"/>
      <c r="S3" s="33"/>
      <c r="T3" s="33"/>
      <c r="U3" s="33"/>
      <c r="V3" s="33"/>
      <c r="W3" s="33"/>
      <c r="X3" s="33"/>
      <c r="Y3" s="33"/>
      <c r="Z3" s="33"/>
      <c r="AA3" s="33"/>
      <c r="AC3" s="798">
        <v>2013</v>
      </c>
      <c r="AK3" s="798">
        <v>2015</v>
      </c>
      <c r="AS3" s="2319" t="s">
        <v>51</v>
      </c>
      <c r="AT3" s="2319"/>
      <c r="AU3" s="2319"/>
      <c r="AV3" s="2319"/>
      <c r="AW3" s="2319"/>
      <c r="AX3" s="2319"/>
      <c r="AY3" s="2319"/>
      <c r="BA3" s="2318" t="s">
        <v>232</v>
      </c>
      <c r="BB3" s="2319"/>
      <c r="BC3" s="2319"/>
      <c r="BD3" s="2319"/>
      <c r="BE3" s="2319"/>
      <c r="BF3" s="2319"/>
      <c r="BG3" s="2319"/>
      <c r="BI3" s="2318" t="s">
        <v>109</v>
      </c>
      <c r="BJ3" s="2319"/>
      <c r="BK3" s="2319"/>
      <c r="BL3" s="2319"/>
      <c r="BM3" s="2319"/>
      <c r="BN3" s="2319"/>
      <c r="BO3" s="2319"/>
    </row>
    <row r="4" spans="1:72" ht="90" customHeight="1">
      <c r="A4" s="2329" t="s">
        <v>5</v>
      </c>
      <c r="B4" s="2323" t="s">
        <v>105</v>
      </c>
      <c r="C4" s="2324"/>
      <c r="D4" s="2324"/>
      <c r="E4" s="2324"/>
      <c r="F4" s="2324"/>
      <c r="G4" s="2325"/>
      <c r="H4" s="2332" t="s">
        <v>106</v>
      </c>
      <c r="I4" s="2332"/>
      <c r="J4" s="2332"/>
      <c r="K4" s="2332"/>
      <c r="L4" s="2332"/>
      <c r="M4" s="2332"/>
      <c r="O4" s="1556" t="s">
        <v>5</v>
      </c>
      <c r="P4" s="2323" t="s">
        <v>105</v>
      </c>
      <c r="Q4" s="2324"/>
      <c r="R4" s="2324"/>
      <c r="S4" s="2324"/>
      <c r="T4" s="2324"/>
      <c r="U4" s="2325"/>
      <c r="V4" s="2323" t="s">
        <v>106</v>
      </c>
      <c r="W4" s="2324"/>
      <c r="X4" s="2324"/>
      <c r="Y4" s="2324"/>
      <c r="Z4" s="2324"/>
      <c r="AA4" s="2325"/>
      <c r="AC4" s="2320" t="s">
        <v>5</v>
      </c>
      <c r="AD4" s="2333" t="s">
        <v>219</v>
      </c>
      <c r="AE4" s="2334"/>
      <c r="AF4" s="2334"/>
      <c r="AG4" s="2334"/>
      <c r="AH4" s="2334"/>
      <c r="AI4" s="2335"/>
      <c r="AK4" s="2320" t="s">
        <v>5</v>
      </c>
      <c r="AL4" s="2333" t="s">
        <v>219</v>
      </c>
      <c r="AM4" s="2334"/>
      <c r="AN4" s="2334"/>
      <c r="AO4" s="2334"/>
      <c r="AP4" s="2334"/>
      <c r="AQ4" s="2335"/>
      <c r="AS4" s="2322"/>
      <c r="AT4" s="2337" t="s">
        <v>219</v>
      </c>
      <c r="AU4" s="2337"/>
      <c r="AV4" s="208"/>
      <c r="AW4" s="2338"/>
      <c r="AX4" s="2339" t="s">
        <v>219</v>
      </c>
      <c r="AY4" s="2339"/>
      <c r="BA4" s="2322"/>
      <c r="BB4" s="2337" t="s">
        <v>233</v>
      </c>
      <c r="BC4" s="2337"/>
      <c r="BD4" s="208"/>
      <c r="BE4" s="2338"/>
      <c r="BF4" s="2339" t="s">
        <v>233</v>
      </c>
      <c r="BG4" s="2339"/>
      <c r="BI4" s="2322"/>
      <c r="BJ4" s="2337" t="s">
        <v>233</v>
      </c>
      <c r="BK4" s="2337"/>
      <c r="BL4" s="208"/>
      <c r="BM4" s="2322"/>
      <c r="BN4" s="2337" t="s">
        <v>219</v>
      </c>
      <c r="BO4" s="2337"/>
    </row>
    <row r="5" spans="1:72" ht="28.9" customHeight="1">
      <c r="A5" s="2330"/>
      <c r="B5" s="2332" t="s">
        <v>107</v>
      </c>
      <c r="C5" s="2332"/>
      <c r="D5" s="2332"/>
      <c r="E5" s="2332" t="s">
        <v>108</v>
      </c>
      <c r="F5" s="2332"/>
      <c r="G5" s="2332"/>
      <c r="H5" s="2332" t="s">
        <v>107</v>
      </c>
      <c r="I5" s="2332"/>
      <c r="J5" s="2332"/>
      <c r="K5" s="2332" t="s">
        <v>108</v>
      </c>
      <c r="L5" s="2332"/>
      <c r="M5" s="2332"/>
      <c r="O5" s="1557"/>
      <c r="P5" s="2323" t="s">
        <v>107</v>
      </c>
      <c r="Q5" s="2324"/>
      <c r="R5" s="2325"/>
      <c r="S5" s="2323" t="s">
        <v>108</v>
      </c>
      <c r="T5" s="2324"/>
      <c r="U5" s="2325"/>
      <c r="V5" s="2323" t="s">
        <v>107</v>
      </c>
      <c r="W5" s="2324"/>
      <c r="X5" s="2325"/>
      <c r="Y5" s="2323" t="s">
        <v>108</v>
      </c>
      <c r="Z5" s="2324"/>
      <c r="AA5" s="2325"/>
      <c r="AC5" s="2321"/>
      <c r="AD5" s="2344" t="s">
        <v>107</v>
      </c>
      <c r="AE5" s="2344"/>
      <c r="AF5" s="2344"/>
      <c r="AG5" s="2345" t="s">
        <v>108</v>
      </c>
      <c r="AH5" s="2345"/>
      <c r="AI5" s="2345"/>
      <c r="AK5" s="2321"/>
      <c r="AL5" s="2344" t="s">
        <v>107</v>
      </c>
      <c r="AM5" s="2344"/>
      <c r="AN5" s="2344"/>
      <c r="AO5" s="2345" t="s">
        <v>108</v>
      </c>
      <c r="AP5" s="2345"/>
      <c r="AQ5" s="2345"/>
      <c r="AS5" s="2338"/>
      <c r="AT5" s="2339" t="s">
        <v>107</v>
      </c>
      <c r="AU5" s="2339"/>
      <c r="AW5" s="2338"/>
      <c r="AX5" s="2336" t="s">
        <v>231</v>
      </c>
      <c r="AY5" s="2336"/>
      <c r="BA5" s="2338"/>
      <c r="BB5" s="2339" t="s">
        <v>107</v>
      </c>
      <c r="BC5" s="2339"/>
      <c r="BE5" s="2338"/>
      <c r="BF5" s="2336" t="s">
        <v>231</v>
      </c>
      <c r="BG5" s="2336"/>
      <c r="BI5" s="2338"/>
      <c r="BJ5" s="2339" t="s">
        <v>107</v>
      </c>
      <c r="BK5" s="2339"/>
      <c r="BM5" s="2338"/>
      <c r="BN5" s="2336" t="s">
        <v>231</v>
      </c>
      <c r="BO5" s="2336"/>
      <c r="BQ5"/>
      <c r="BR5"/>
      <c r="BS5"/>
      <c r="BT5"/>
    </row>
    <row r="6" spans="1:72" ht="14.1" customHeight="1">
      <c r="A6" s="2331"/>
      <c r="B6" s="43" t="s">
        <v>51</v>
      </c>
      <c r="C6" s="43" t="s">
        <v>52</v>
      </c>
      <c r="D6" s="78" t="s">
        <v>109</v>
      </c>
      <c r="E6" s="43" t="s">
        <v>51</v>
      </c>
      <c r="F6" s="37" t="s">
        <v>52</v>
      </c>
      <c r="G6" s="37" t="s">
        <v>109</v>
      </c>
      <c r="H6" s="43" t="s">
        <v>51</v>
      </c>
      <c r="I6" s="43" t="s">
        <v>52</v>
      </c>
      <c r="J6" s="43" t="s">
        <v>109</v>
      </c>
      <c r="K6" s="37" t="s">
        <v>51</v>
      </c>
      <c r="L6" s="43" t="s">
        <v>52</v>
      </c>
      <c r="M6" s="43" t="s">
        <v>109</v>
      </c>
      <c r="O6" s="1558"/>
      <c r="P6" s="43" t="s">
        <v>51</v>
      </c>
      <c r="Q6" s="78" t="s">
        <v>52</v>
      </c>
      <c r="R6" s="78" t="s">
        <v>127</v>
      </c>
      <c r="S6" s="43" t="s">
        <v>51</v>
      </c>
      <c r="T6" s="79" t="s">
        <v>52</v>
      </c>
      <c r="U6" s="79" t="s">
        <v>127</v>
      </c>
      <c r="V6" s="43" t="s">
        <v>51</v>
      </c>
      <c r="W6" s="78" t="s">
        <v>52</v>
      </c>
      <c r="X6" s="78" t="s">
        <v>127</v>
      </c>
      <c r="Y6" s="37" t="s">
        <v>51</v>
      </c>
      <c r="Z6" s="78" t="s">
        <v>52</v>
      </c>
      <c r="AA6" s="78" t="s">
        <v>127</v>
      </c>
      <c r="AC6" s="2322"/>
      <c r="AD6" s="176" t="s">
        <v>51</v>
      </c>
      <c r="AE6" s="176" t="s">
        <v>52</v>
      </c>
      <c r="AF6" s="182" t="s">
        <v>109</v>
      </c>
      <c r="AG6" s="178" t="s">
        <v>51</v>
      </c>
      <c r="AH6" s="211" t="s">
        <v>52</v>
      </c>
      <c r="AI6" s="211" t="s">
        <v>109</v>
      </c>
      <c r="AK6" s="2322"/>
      <c r="AL6" s="176" t="s">
        <v>51</v>
      </c>
      <c r="AM6" s="176" t="s">
        <v>52</v>
      </c>
      <c r="AN6" s="182" t="s">
        <v>109</v>
      </c>
      <c r="AO6" s="178" t="s">
        <v>51</v>
      </c>
      <c r="AP6" s="211" t="s">
        <v>52</v>
      </c>
      <c r="AQ6" s="211" t="s">
        <v>109</v>
      </c>
      <c r="AS6" s="2338"/>
      <c r="AT6" s="209">
        <v>2013</v>
      </c>
      <c r="AU6" s="210">
        <v>2015</v>
      </c>
      <c r="AW6" s="2338"/>
      <c r="AX6" s="209">
        <v>2013</v>
      </c>
      <c r="AY6" s="210">
        <v>2015</v>
      </c>
      <c r="BA6" s="2338"/>
      <c r="BB6" s="209">
        <v>2013</v>
      </c>
      <c r="BC6" s="210">
        <v>2015</v>
      </c>
      <c r="BE6" s="2338"/>
      <c r="BF6" s="209">
        <v>2013</v>
      </c>
      <c r="BG6" s="210">
        <v>2015</v>
      </c>
      <c r="BI6" s="2338"/>
      <c r="BJ6" s="209">
        <v>2013</v>
      </c>
      <c r="BK6" s="210">
        <v>2015</v>
      </c>
      <c r="BM6" s="2338"/>
      <c r="BN6" s="209">
        <v>2013</v>
      </c>
      <c r="BO6" s="210">
        <v>2015</v>
      </c>
      <c r="BQ6"/>
      <c r="BR6"/>
      <c r="BS6"/>
      <c r="BT6"/>
    </row>
    <row r="7" spans="1:72" s="49" customFormat="1" ht="14.1" customHeight="1">
      <c r="A7" s="203"/>
      <c r="B7" s="164"/>
      <c r="C7" s="164"/>
      <c r="D7" s="204"/>
      <c r="E7" s="164"/>
      <c r="F7" s="205"/>
      <c r="G7" s="205"/>
      <c r="H7" s="164"/>
      <c r="I7" s="164"/>
      <c r="J7" s="164"/>
      <c r="K7" s="205"/>
      <c r="L7" s="164"/>
      <c r="M7" s="164"/>
      <c r="O7" s="203"/>
      <c r="P7" s="164"/>
      <c r="Q7" s="204"/>
      <c r="R7" s="204"/>
      <c r="S7" s="164"/>
      <c r="T7" s="206"/>
      <c r="U7" s="206"/>
      <c r="V7" s="164"/>
      <c r="W7" s="204"/>
      <c r="X7" s="204"/>
      <c r="Y7" s="205"/>
      <c r="Z7" s="204"/>
      <c r="AA7" s="204"/>
      <c r="AC7" s="203"/>
      <c r="AD7" s="164"/>
      <c r="AE7" s="164"/>
      <c r="AF7" s="204"/>
      <c r="AG7" s="164"/>
      <c r="AH7" s="205"/>
      <c r="AI7" s="205"/>
      <c r="AK7" s="203"/>
      <c r="AL7" s="164"/>
      <c r="AM7" s="164"/>
      <c r="AN7" s="204"/>
      <c r="AO7" s="164"/>
      <c r="AP7" s="205"/>
      <c r="AQ7" s="205"/>
      <c r="AS7" s="163"/>
      <c r="AT7" s="164"/>
      <c r="AU7" s="204"/>
      <c r="AW7" s="163"/>
      <c r="AX7" s="173"/>
      <c r="AY7" s="173"/>
      <c r="BA7" s="163"/>
      <c r="BB7" s="164"/>
      <c r="BC7" s="204"/>
      <c r="BE7" s="163"/>
      <c r="BF7" s="173"/>
      <c r="BG7" s="173"/>
      <c r="BI7" s="163"/>
      <c r="BJ7" s="164"/>
      <c r="BK7" s="204"/>
      <c r="BM7" s="163"/>
      <c r="BN7" s="173"/>
      <c r="BO7" s="173"/>
      <c r="BQ7"/>
      <c r="BR7"/>
      <c r="BS7"/>
      <c r="BT7"/>
    </row>
    <row r="8" spans="1:72" ht="15">
      <c r="A8" s="6" t="s">
        <v>28</v>
      </c>
      <c r="B8" s="497">
        <v>3459809</v>
      </c>
      <c r="C8" s="497">
        <v>1709411</v>
      </c>
      <c r="D8" s="497">
        <v>984187</v>
      </c>
      <c r="E8" s="497">
        <v>1160497</v>
      </c>
      <c r="F8" s="497">
        <v>581903</v>
      </c>
      <c r="G8" s="497">
        <v>455707</v>
      </c>
      <c r="H8" s="497">
        <v>59648</v>
      </c>
      <c r="I8" s="497">
        <v>94921</v>
      </c>
      <c r="J8" s="497">
        <v>118225</v>
      </c>
      <c r="K8" s="497">
        <v>50551</v>
      </c>
      <c r="L8" s="497">
        <v>73290</v>
      </c>
      <c r="M8" s="497">
        <v>94766.099999999991</v>
      </c>
      <c r="N8" s="51">
        <f>D8/J8</f>
        <v>8.324694438570523</v>
      </c>
      <c r="O8" s="5" t="s">
        <v>28</v>
      </c>
      <c r="P8" s="496">
        <v>3574125</v>
      </c>
      <c r="Q8" s="497" t="s">
        <v>11</v>
      </c>
      <c r="R8" s="496">
        <v>2557710</v>
      </c>
      <c r="S8" s="496">
        <v>1253229</v>
      </c>
      <c r="T8" s="497" t="s">
        <v>11</v>
      </c>
      <c r="U8" s="496">
        <v>1044546</v>
      </c>
      <c r="V8" s="496">
        <v>211222</v>
      </c>
      <c r="W8" s="497" t="s">
        <v>11</v>
      </c>
      <c r="X8" s="496">
        <v>1521651</v>
      </c>
      <c r="Y8" s="496">
        <v>49333</v>
      </c>
      <c r="Z8" s="497" t="s">
        <v>11</v>
      </c>
      <c r="AA8" s="496">
        <v>74635</v>
      </c>
      <c r="AC8" s="6" t="s">
        <v>88</v>
      </c>
      <c r="AD8" s="177">
        <v>58.003772129828327</v>
      </c>
      <c r="AE8" s="177">
        <v>18.008775718755597</v>
      </c>
      <c r="AF8" s="225">
        <v>8</v>
      </c>
      <c r="AG8" s="177">
        <v>22.956954362920616</v>
      </c>
      <c r="AH8" s="177">
        <v>7.9397325692454634</v>
      </c>
      <c r="AI8" s="177">
        <v>4.80875545158026</v>
      </c>
      <c r="AJ8" s="1789"/>
      <c r="AK8" s="6" t="s">
        <v>88</v>
      </c>
      <c r="AL8" s="177">
        <f>P8/V8</f>
        <v>16.921177718230108</v>
      </c>
      <c r="AM8" s="177" t="s">
        <v>10</v>
      </c>
      <c r="AN8" s="177">
        <f>R8/X8</f>
        <v>1.6808782040034147</v>
      </c>
      <c r="AO8" s="177">
        <f>S8/Y8</f>
        <v>25.403462185555309</v>
      </c>
      <c r="AP8" s="177" t="s">
        <v>10</v>
      </c>
      <c r="AQ8" s="177">
        <v>13.995390902391639</v>
      </c>
      <c r="AS8" s="6" t="s">
        <v>88</v>
      </c>
      <c r="AT8" s="177">
        <v>58.003772129828327</v>
      </c>
      <c r="AU8" s="177">
        <v>16.921177718230108</v>
      </c>
      <c r="AW8" s="107" t="s">
        <v>88</v>
      </c>
      <c r="AX8" s="177">
        <v>22.956954362920616</v>
      </c>
      <c r="AY8" s="177">
        <v>25.403462185555309</v>
      </c>
      <c r="BA8" s="6" t="s">
        <v>88</v>
      </c>
      <c r="BB8" s="177">
        <v>18.008775718755597</v>
      </c>
      <c r="BC8" s="177" t="s">
        <v>10</v>
      </c>
      <c r="BD8" s="49"/>
      <c r="BE8" s="107" t="s">
        <v>88</v>
      </c>
      <c r="BF8" s="177">
        <v>7.9397325692454634</v>
      </c>
      <c r="BG8" s="177" t="s">
        <v>10</v>
      </c>
      <c r="BH8" s="49"/>
      <c r="BI8" s="6" t="s">
        <v>88</v>
      </c>
      <c r="BJ8" s="177">
        <v>8</v>
      </c>
      <c r="BK8" s="177">
        <v>1.6808782040034147</v>
      </c>
      <c r="BL8" s="49"/>
      <c r="BM8" s="6" t="s">
        <v>88</v>
      </c>
      <c r="BN8" s="177">
        <v>4.80875545158026</v>
      </c>
      <c r="BO8" s="177">
        <v>13.995390902391639</v>
      </c>
      <c r="BQ8"/>
      <c r="BR8"/>
      <c r="BS8"/>
      <c r="BT8"/>
    </row>
    <row r="9" spans="1:72" ht="15">
      <c r="A9" s="6" t="s">
        <v>12</v>
      </c>
      <c r="B9" s="1540">
        <v>1224373.0000000005</v>
      </c>
      <c r="C9" s="1540">
        <v>401410.00000000274</v>
      </c>
      <c r="D9" s="1540">
        <v>567599.00000000151</v>
      </c>
      <c r="E9" s="1540">
        <v>124229.99999999991</v>
      </c>
      <c r="F9" s="1540">
        <v>45940.000000000109</v>
      </c>
      <c r="G9" s="1540">
        <v>97773.000000000262</v>
      </c>
      <c r="H9" s="1540" t="s">
        <v>10</v>
      </c>
      <c r="I9" s="1540" t="s">
        <v>10</v>
      </c>
      <c r="J9" s="1540" t="s">
        <v>10</v>
      </c>
      <c r="K9" s="1540" t="s">
        <v>10</v>
      </c>
      <c r="L9" s="1540" t="s">
        <v>10</v>
      </c>
      <c r="M9" s="1540" t="s">
        <v>10</v>
      </c>
      <c r="N9" s="51"/>
      <c r="O9" s="5" t="s">
        <v>12</v>
      </c>
      <c r="P9" s="496">
        <v>1208088.0000000081</v>
      </c>
      <c r="Q9" s="496">
        <v>404268.00000000204</v>
      </c>
      <c r="R9" s="496">
        <v>584701.99999999197</v>
      </c>
      <c r="S9" s="496">
        <v>126925.00000000055</v>
      </c>
      <c r="T9" s="496">
        <v>45657.999999999956</v>
      </c>
      <c r="U9" s="496">
        <v>96996.999999999956</v>
      </c>
      <c r="V9" s="497" t="s">
        <v>10</v>
      </c>
      <c r="W9" s="497" t="s">
        <v>10</v>
      </c>
      <c r="X9" s="497" t="s">
        <v>10</v>
      </c>
      <c r="Y9" s="497" t="s">
        <v>10</v>
      </c>
      <c r="Z9" s="497" t="s">
        <v>10</v>
      </c>
      <c r="AA9" s="497" t="s">
        <v>10</v>
      </c>
      <c r="AC9" s="6" t="s">
        <v>12</v>
      </c>
      <c r="AD9" s="177" t="s">
        <v>10</v>
      </c>
      <c r="AE9" s="177" t="s">
        <v>10</v>
      </c>
      <c r="AF9" s="177" t="s">
        <v>10</v>
      </c>
      <c r="AG9" s="177" t="s">
        <v>10</v>
      </c>
      <c r="AH9" s="177" t="s">
        <v>10</v>
      </c>
      <c r="AI9" s="177" t="s">
        <v>10</v>
      </c>
      <c r="AJ9" s="1789"/>
      <c r="AK9" s="6" t="s">
        <v>12</v>
      </c>
      <c r="AL9" s="177" t="s">
        <v>10</v>
      </c>
      <c r="AM9" s="177" t="s">
        <v>10</v>
      </c>
      <c r="AN9" s="177" t="s">
        <v>10</v>
      </c>
      <c r="AO9" s="177" t="s">
        <v>10</v>
      </c>
      <c r="AP9" s="177" t="s">
        <v>10</v>
      </c>
      <c r="AQ9" s="177" t="s">
        <v>10</v>
      </c>
      <c r="AS9" s="107" t="s">
        <v>12</v>
      </c>
      <c r="AT9" s="177" t="s">
        <v>10</v>
      </c>
      <c r="AU9" s="177" t="s">
        <v>10</v>
      </c>
      <c r="AW9" s="107" t="s">
        <v>12</v>
      </c>
      <c r="AX9" s="177" t="s">
        <v>10</v>
      </c>
      <c r="AY9" s="177" t="s">
        <v>10</v>
      </c>
      <c r="BA9" s="107" t="s">
        <v>12</v>
      </c>
      <c r="BB9" s="177" t="s">
        <v>10</v>
      </c>
      <c r="BC9" s="177" t="s">
        <v>10</v>
      </c>
      <c r="BD9" s="49"/>
      <c r="BE9" s="107" t="s">
        <v>12</v>
      </c>
      <c r="BF9" s="177" t="s">
        <v>10</v>
      </c>
      <c r="BG9" s="177" t="s">
        <v>10</v>
      </c>
      <c r="BH9" s="49"/>
      <c r="BI9" s="107" t="s">
        <v>12</v>
      </c>
      <c r="BJ9" s="177" t="s">
        <v>10</v>
      </c>
      <c r="BK9" s="177" t="s">
        <v>10</v>
      </c>
      <c r="BL9" s="49"/>
      <c r="BM9" s="107" t="s">
        <v>12</v>
      </c>
      <c r="BN9" s="177" t="s">
        <v>10</v>
      </c>
      <c r="BO9" s="177" t="s">
        <v>10</v>
      </c>
      <c r="BQ9"/>
      <c r="BR9"/>
      <c r="BS9"/>
      <c r="BT9"/>
    </row>
    <row r="10" spans="1:72" ht="15">
      <c r="A10" s="6" t="s">
        <v>13</v>
      </c>
      <c r="B10" s="169">
        <v>14437591</v>
      </c>
      <c r="C10" s="169">
        <v>13566112</v>
      </c>
      <c r="D10" s="169">
        <v>9025714</v>
      </c>
      <c r="E10" s="169">
        <v>2618405</v>
      </c>
      <c r="F10" s="169">
        <v>1820229</v>
      </c>
      <c r="G10" s="169">
        <v>1762835</v>
      </c>
      <c r="H10" s="169">
        <v>764031</v>
      </c>
      <c r="I10" s="169">
        <v>673228</v>
      </c>
      <c r="J10" s="169">
        <v>425836</v>
      </c>
      <c r="K10" s="169">
        <v>245126</v>
      </c>
      <c r="L10" s="169">
        <v>222775</v>
      </c>
      <c r="M10" s="169">
        <v>274408</v>
      </c>
      <c r="N10" s="51"/>
      <c r="O10" s="5" t="s">
        <v>13</v>
      </c>
      <c r="P10" s="496">
        <v>13826817</v>
      </c>
      <c r="Q10" s="496">
        <v>12442753</v>
      </c>
      <c r="R10" s="496">
        <v>8874600</v>
      </c>
      <c r="S10" s="496">
        <v>2803400</v>
      </c>
      <c r="T10" s="496">
        <v>1843026</v>
      </c>
      <c r="U10" s="496">
        <v>2110906</v>
      </c>
      <c r="V10" s="496">
        <v>738830</v>
      </c>
      <c r="W10" s="496">
        <v>667580</v>
      </c>
      <c r="X10" s="496">
        <v>470214</v>
      </c>
      <c r="Y10" s="496">
        <v>259207</v>
      </c>
      <c r="Z10" s="496">
        <v>235895</v>
      </c>
      <c r="AA10" s="496">
        <v>376540</v>
      </c>
      <c r="AC10" s="6" t="s">
        <v>13</v>
      </c>
      <c r="AD10" s="177">
        <v>18.896603671840541</v>
      </c>
      <c r="AE10" s="177">
        <v>20.150843399264438</v>
      </c>
      <c r="AF10" s="177">
        <v>5.119999319278322</v>
      </c>
      <c r="AG10" s="177">
        <v>10.681873811835546</v>
      </c>
      <c r="AH10" s="177">
        <v>8.1707058691504884</v>
      </c>
      <c r="AI10" s="177">
        <v>6.4241385090813683</v>
      </c>
      <c r="AJ10" s="1789"/>
      <c r="AK10" s="6" t="s">
        <v>13</v>
      </c>
      <c r="AL10" s="177">
        <v>18.71447694327518</v>
      </c>
      <c r="AM10" s="177">
        <v>18.638594625363254</v>
      </c>
      <c r="AN10" s="177">
        <f t="shared" ref="AN10:AN14" si="0">R10/X10</f>
        <v>18.873534178055099</v>
      </c>
      <c r="AO10" s="177">
        <v>10.815294340044829</v>
      </c>
      <c r="AP10" s="177">
        <v>7.8129082854659915</v>
      </c>
      <c r="AQ10" s="177">
        <v>5.6060604451054337</v>
      </c>
      <c r="AS10" s="107" t="s">
        <v>13</v>
      </c>
      <c r="AT10" s="177">
        <v>18.896603671840541</v>
      </c>
      <c r="AU10" s="177">
        <v>18.71447694327518</v>
      </c>
      <c r="AW10" s="107" t="s">
        <v>13</v>
      </c>
      <c r="AX10" s="177">
        <v>10.681873811835546</v>
      </c>
      <c r="AY10" s="177">
        <v>10.815294340044829</v>
      </c>
      <c r="BA10" s="107" t="s">
        <v>13</v>
      </c>
      <c r="BB10" s="177">
        <v>20.150843399264438</v>
      </c>
      <c r="BC10" s="177">
        <v>18.638594625363254</v>
      </c>
      <c r="BD10" s="49"/>
      <c r="BE10" s="107" t="s">
        <v>13</v>
      </c>
      <c r="BF10" s="177">
        <v>8.1707058691504884</v>
      </c>
      <c r="BG10" s="177">
        <v>7.8129082854659915</v>
      </c>
      <c r="BH10" s="49"/>
      <c r="BI10" s="107" t="s">
        <v>13</v>
      </c>
      <c r="BJ10" s="177">
        <v>5.119999319278322</v>
      </c>
      <c r="BK10" s="177">
        <v>18.873534178055099</v>
      </c>
      <c r="BL10" s="49"/>
      <c r="BM10" s="107" t="s">
        <v>13</v>
      </c>
      <c r="BN10" s="177">
        <v>6.4241385090813683</v>
      </c>
      <c r="BO10" s="177">
        <v>5.6060604451054337</v>
      </c>
      <c r="BQ10"/>
      <c r="BR10"/>
      <c r="BS10"/>
      <c r="BT10"/>
    </row>
    <row r="11" spans="1:72" ht="15">
      <c r="A11" s="6" t="s">
        <v>29</v>
      </c>
      <c r="B11" s="502">
        <v>555345</v>
      </c>
      <c r="C11" s="502">
        <v>216172</v>
      </c>
      <c r="D11" s="502">
        <v>329459</v>
      </c>
      <c r="E11" s="502">
        <v>772847</v>
      </c>
      <c r="F11" s="502">
        <v>246748</v>
      </c>
      <c r="G11" s="502">
        <v>532698</v>
      </c>
      <c r="H11" s="502">
        <v>75781</v>
      </c>
      <c r="I11" s="502">
        <v>75342</v>
      </c>
      <c r="J11" s="502">
        <v>35564</v>
      </c>
      <c r="K11" s="502">
        <v>102114</v>
      </c>
      <c r="L11" s="502">
        <v>101642</v>
      </c>
      <c r="M11" s="502">
        <v>88557</v>
      </c>
      <c r="N11" s="51">
        <f t="shared" ref="N11" si="1">D11/J11</f>
        <v>9.2638342143740857</v>
      </c>
      <c r="O11" s="5" t="s">
        <v>29</v>
      </c>
      <c r="P11" s="502" t="s">
        <v>11</v>
      </c>
      <c r="Q11" s="502" t="s">
        <v>11</v>
      </c>
      <c r="R11" s="502" t="s">
        <v>11</v>
      </c>
      <c r="S11" s="502" t="s">
        <v>11</v>
      </c>
      <c r="T11" s="502" t="s">
        <v>11</v>
      </c>
      <c r="U11" s="502" t="s">
        <v>11</v>
      </c>
      <c r="V11" s="502" t="s">
        <v>11</v>
      </c>
      <c r="W11" s="502" t="s">
        <v>11</v>
      </c>
      <c r="X11" s="502" t="s">
        <v>11</v>
      </c>
      <c r="Y11" s="502" t="s">
        <v>11</v>
      </c>
      <c r="Z11" s="502" t="s">
        <v>11</v>
      </c>
      <c r="AA11" s="502" t="s">
        <v>11</v>
      </c>
      <c r="AC11" s="6" t="s">
        <v>29</v>
      </c>
      <c r="AD11" s="177">
        <v>7.3282880933215448</v>
      </c>
      <c r="AE11" s="177">
        <v>2.8692097369329193</v>
      </c>
      <c r="AF11" s="225">
        <v>9.2638341999999998</v>
      </c>
      <c r="AG11" s="177">
        <v>7.5684724915290751</v>
      </c>
      <c r="AH11" s="177">
        <v>2.4276185041616656</v>
      </c>
      <c r="AI11" s="177">
        <v>6.015312171821539</v>
      </c>
      <c r="AJ11" s="1789"/>
      <c r="AK11" s="6" t="s">
        <v>29</v>
      </c>
      <c r="AL11" s="177" t="s">
        <v>11</v>
      </c>
      <c r="AM11" s="177" t="s">
        <v>11</v>
      </c>
      <c r="AN11" s="177" t="s">
        <v>11</v>
      </c>
      <c r="AO11" s="177" t="s">
        <v>11</v>
      </c>
      <c r="AP11" s="177" t="s">
        <v>11</v>
      </c>
      <c r="AQ11" s="177" t="s">
        <v>11</v>
      </c>
      <c r="AS11" s="107" t="s">
        <v>29</v>
      </c>
      <c r="AT11" s="177">
        <v>7.3282880933215448</v>
      </c>
      <c r="AU11" s="177" t="s">
        <v>11</v>
      </c>
      <c r="AV11" s="49"/>
      <c r="AW11" s="107" t="s">
        <v>29</v>
      </c>
      <c r="AX11" s="177">
        <v>7.5684724915290751</v>
      </c>
      <c r="AY11" s="177" t="s">
        <v>11</v>
      </c>
      <c r="AZ11" s="49"/>
      <c r="BA11" s="107" t="s">
        <v>29</v>
      </c>
      <c r="BB11" s="177">
        <v>2.8692097369329193</v>
      </c>
      <c r="BC11" s="177" t="s">
        <v>11</v>
      </c>
      <c r="BD11" s="49"/>
      <c r="BE11" s="107" t="s">
        <v>29</v>
      </c>
      <c r="BF11" s="177">
        <v>2.4276185041616656</v>
      </c>
      <c r="BG11" s="177" t="s">
        <v>11</v>
      </c>
      <c r="BH11" s="49"/>
      <c r="BI11" s="107" t="s">
        <v>29</v>
      </c>
      <c r="BJ11" s="177">
        <v>9.2638341999999998</v>
      </c>
      <c r="BK11" s="177" t="s">
        <v>11</v>
      </c>
      <c r="BL11" s="49"/>
      <c r="BM11" s="107" t="s">
        <v>29</v>
      </c>
      <c r="BN11" s="177">
        <v>6.015312171821539</v>
      </c>
      <c r="BO11" s="177" t="s">
        <v>11</v>
      </c>
      <c r="BQ11"/>
      <c r="BR11"/>
      <c r="BS11"/>
      <c r="BT11"/>
    </row>
    <row r="12" spans="1:72" ht="15">
      <c r="A12" s="6" t="s">
        <v>30</v>
      </c>
      <c r="B12" s="790">
        <v>3858991</v>
      </c>
      <c r="C12" s="790">
        <v>2878435</v>
      </c>
      <c r="D12" s="790">
        <v>1033844</v>
      </c>
      <c r="E12" s="790">
        <v>883465</v>
      </c>
      <c r="F12" s="790">
        <v>690076</v>
      </c>
      <c r="G12" s="790">
        <v>301107</v>
      </c>
      <c r="H12" s="790">
        <v>506953</v>
      </c>
      <c r="I12" s="790">
        <v>312912</v>
      </c>
      <c r="J12" s="790">
        <v>272482</v>
      </c>
      <c r="K12" s="790" t="s">
        <v>11</v>
      </c>
      <c r="L12" s="790" t="s">
        <v>11</v>
      </c>
      <c r="M12" s="790" t="s">
        <v>11</v>
      </c>
      <c r="N12" s="51"/>
      <c r="O12" s="100" t="s">
        <v>204</v>
      </c>
      <c r="P12" s="496">
        <v>3767503</v>
      </c>
      <c r="Q12" s="496">
        <v>2698798</v>
      </c>
      <c r="R12" s="496">
        <v>892459</v>
      </c>
      <c r="S12" s="496">
        <v>641069</v>
      </c>
      <c r="T12" s="496">
        <v>425165</v>
      </c>
      <c r="U12" s="496">
        <v>179646</v>
      </c>
      <c r="V12" s="496">
        <v>913298</v>
      </c>
      <c r="W12" s="496">
        <v>913298</v>
      </c>
      <c r="X12" s="496">
        <v>913298</v>
      </c>
      <c r="Y12" s="496" t="s">
        <v>11</v>
      </c>
      <c r="Z12" s="496" t="s">
        <v>11</v>
      </c>
      <c r="AA12" s="496" t="s">
        <v>11</v>
      </c>
      <c r="AC12" s="6" t="s">
        <v>30</v>
      </c>
      <c r="AD12" s="177">
        <v>7.6121277514878107</v>
      </c>
      <c r="AE12" s="177">
        <v>9.1988642174157587</v>
      </c>
      <c r="AF12" s="177">
        <v>3.4334771360346985</v>
      </c>
      <c r="AG12" s="177" t="s">
        <v>11</v>
      </c>
      <c r="AH12" s="177" t="s">
        <v>11</v>
      </c>
      <c r="AI12" s="177" t="s">
        <v>11</v>
      </c>
      <c r="AJ12" s="1789"/>
      <c r="AK12" s="6" t="s">
        <v>30</v>
      </c>
      <c r="AL12" s="177">
        <v>4.1251628712643624</v>
      </c>
      <c r="AM12" s="177">
        <v>2.955002638788216</v>
      </c>
      <c r="AN12" s="177">
        <f t="shared" si="0"/>
        <v>0.97718269392903523</v>
      </c>
      <c r="AO12" s="177" t="s">
        <v>11</v>
      </c>
      <c r="AP12" s="177" t="s">
        <v>11</v>
      </c>
      <c r="AQ12" s="177" t="s">
        <v>11</v>
      </c>
      <c r="AS12" s="107" t="s">
        <v>30</v>
      </c>
      <c r="AT12" s="177">
        <v>7.6121277514878107</v>
      </c>
      <c r="AU12" s="177">
        <v>4.1251628712643624</v>
      </c>
      <c r="AV12" s="49"/>
      <c r="AW12" s="107" t="s">
        <v>30</v>
      </c>
      <c r="AX12" s="177" t="s">
        <v>10</v>
      </c>
      <c r="AY12" s="177" t="s">
        <v>10</v>
      </c>
      <c r="AZ12" s="49"/>
      <c r="BA12" s="107" t="s">
        <v>30</v>
      </c>
      <c r="BB12" s="177">
        <v>9.1988642174157587</v>
      </c>
      <c r="BC12" s="177">
        <v>2.955002638788216</v>
      </c>
      <c r="BD12" s="49"/>
      <c r="BE12" s="107" t="s">
        <v>30</v>
      </c>
      <c r="BF12" s="177" t="s">
        <v>10</v>
      </c>
      <c r="BG12" s="177" t="s">
        <v>10</v>
      </c>
      <c r="BH12" s="49"/>
      <c r="BI12" s="107" t="s">
        <v>30</v>
      </c>
      <c r="BJ12" s="177">
        <v>3.4334771360346985</v>
      </c>
      <c r="BK12" s="177">
        <v>0.97718269392903523</v>
      </c>
      <c r="BL12" s="49"/>
      <c r="BM12" s="107" t="s">
        <v>30</v>
      </c>
      <c r="BN12" s="177" t="s">
        <v>10</v>
      </c>
      <c r="BO12" s="177" t="s">
        <v>10</v>
      </c>
      <c r="BQ12"/>
      <c r="BR12"/>
      <c r="BS12"/>
      <c r="BT12"/>
    </row>
    <row r="13" spans="1:72" ht="15">
      <c r="A13" s="6" t="s">
        <v>14</v>
      </c>
      <c r="B13" s="496" t="s">
        <v>11</v>
      </c>
      <c r="C13" s="496" t="s">
        <v>11</v>
      </c>
      <c r="D13" s="496" t="s">
        <v>11</v>
      </c>
      <c r="E13" s="496" t="s">
        <v>11</v>
      </c>
      <c r="F13" s="496" t="s">
        <v>11</v>
      </c>
      <c r="G13" s="496" t="s">
        <v>11</v>
      </c>
      <c r="H13" s="496" t="s">
        <v>11</v>
      </c>
      <c r="I13" s="496" t="s">
        <v>11</v>
      </c>
      <c r="J13" s="496" t="s">
        <v>11</v>
      </c>
      <c r="K13" s="496" t="s">
        <v>11</v>
      </c>
      <c r="L13" s="496" t="s">
        <v>11</v>
      </c>
      <c r="M13" s="496" t="s">
        <v>11</v>
      </c>
      <c r="N13" s="51"/>
      <c r="O13" s="5" t="s">
        <v>14</v>
      </c>
      <c r="P13" s="502" t="s">
        <v>11</v>
      </c>
      <c r="Q13" s="502" t="s">
        <v>11</v>
      </c>
      <c r="R13" s="502" t="s">
        <v>11</v>
      </c>
      <c r="S13" s="502" t="s">
        <v>11</v>
      </c>
      <c r="T13" s="502" t="s">
        <v>11</v>
      </c>
      <c r="U13" s="502" t="s">
        <v>11</v>
      </c>
      <c r="V13" s="502" t="s">
        <v>11</v>
      </c>
      <c r="W13" s="502" t="s">
        <v>11</v>
      </c>
      <c r="X13" s="502" t="s">
        <v>11</v>
      </c>
      <c r="Y13" s="502" t="s">
        <v>11</v>
      </c>
      <c r="Z13" s="502" t="s">
        <v>11</v>
      </c>
      <c r="AA13" s="502" t="s">
        <v>11</v>
      </c>
      <c r="AC13" s="6" t="s">
        <v>14</v>
      </c>
      <c r="AD13" s="177" t="s">
        <v>11</v>
      </c>
      <c r="AE13" s="177" t="s">
        <v>11</v>
      </c>
      <c r="AF13" s="177" t="s">
        <v>11</v>
      </c>
      <c r="AG13" s="177" t="s">
        <v>11</v>
      </c>
      <c r="AH13" s="177" t="s">
        <v>11</v>
      </c>
      <c r="AI13" s="177" t="s">
        <v>11</v>
      </c>
      <c r="AJ13" s="1789"/>
      <c r="AK13" s="6" t="s">
        <v>14</v>
      </c>
      <c r="AL13" s="177" t="s">
        <v>11</v>
      </c>
      <c r="AM13" s="177" t="s">
        <v>11</v>
      </c>
      <c r="AN13" s="177" t="s">
        <v>11</v>
      </c>
      <c r="AO13" s="177" t="s">
        <v>11</v>
      </c>
      <c r="AP13" s="177" t="s">
        <v>11</v>
      </c>
      <c r="AQ13" s="177" t="s">
        <v>11</v>
      </c>
      <c r="AS13" s="107" t="s">
        <v>14</v>
      </c>
      <c r="AT13" s="177" t="s">
        <v>11</v>
      </c>
      <c r="AU13" s="177" t="s">
        <v>11</v>
      </c>
      <c r="AV13" s="49"/>
      <c r="AW13" s="107" t="s">
        <v>14</v>
      </c>
      <c r="AX13" s="177" t="s">
        <v>11</v>
      </c>
      <c r="AY13" s="177" t="s">
        <v>11</v>
      </c>
      <c r="AZ13" s="49"/>
      <c r="BA13" s="107" t="s">
        <v>14</v>
      </c>
      <c r="BB13" s="177" t="s">
        <v>11</v>
      </c>
      <c r="BC13" s="177" t="s">
        <v>11</v>
      </c>
      <c r="BD13" s="49"/>
      <c r="BE13" s="107" t="s">
        <v>14</v>
      </c>
      <c r="BF13" s="177" t="s">
        <v>11</v>
      </c>
      <c r="BG13" s="177" t="s">
        <v>11</v>
      </c>
      <c r="BH13" s="49"/>
      <c r="BI13" s="107" t="s">
        <v>14</v>
      </c>
      <c r="BJ13" s="177" t="s">
        <v>11</v>
      </c>
      <c r="BK13" s="177" t="s">
        <v>11</v>
      </c>
      <c r="BL13" s="49"/>
      <c r="BM13" s="107" t="s">
        <v>14</v>
      </c>
      <c r="BN13" s="177" t="s">
        <v>11</v>
      </c>
      <c r="BO13" s="177" t="s">
        <v>11</v>
      </c>
      <c r="BQ13"/>
      <c r="BR13"/>
      <c r="BS13"/>
      <c r="BT13"/>
    </row>
    <row r="14" spans="1:72" ht="15">
      <c r="A14" s="6" t="s">
        <v>15</v>
      </c>
      <c r="B14" s="496">
        <v>729230</v>
      </c>
      <c r="C14" s="496" t="s">
        <v>110</v>
      </c>
      <c r="D14" s="496" t="s">
        <v>111</v>
      </c>
      <c r="E14" s="496" t="s">
        <v>16</v>
      </c>
      <c r="F14" s="496" t="s">
        <v>16</v>
      </c>
      <c r="G14" s="496" t="s">
        <v>16</v>
      </c>
      <c r="H14" s="496">
        <v>20344</v>
      </c>
      <c r="I14" s="496">
        <v>13524</v>
      </c>
      <c r="J14" s="496">
        <f>7911+8171</f>
        <v>16082</v>
      </c>
      <c r="K14" s="496" t="s">
        <v>16</v>
      </c>
      <c r="L14" s="496" t="s">
        <v>16</v>
      </c>
      <c r="M14" s="496" t="s">
        <v>16</v>
      </c>
      <c r="N14" s="51"/>
      <c r="O14" s="5" t="s">
        <v>15</v>
      </c>
      <c r="P14" s="496">
        <v>725860</v>
      </c>
      <c r="Q14" s="496">
        <v>382788</v>
      </c>
      <c r="R14" s="496">
        <v>300478</v>
      </c>
      <c r="S14" s="497" t="s">
        <v>16</v>
      </c>
      <c r="T14" s="497" t="s">
        <v>16</v>
      </c>
      <c r="U14" s="497" t="s">
        <v>16</v>
      </c>
      <c r="V14" s="496">
        <v>25453</v>
      </c>
      <c r="W14" s="496">
        <v>15064</v>
      </c>
      <c r="X14" s="496">
        <v>14873</v>
      </c>
      <c r="Y14" s="497" t="s">
        <v>16</v>
      </c>
      <c r="Z14" s="497" t="s">
        <v>16</v>
      </c>
      <c r="AA14" s="497" t="s">
        <v>16</v>
      </c>
      <c r="AC14" s="6" t="s">
        <v>15</v>
      </c>
      <c r="AD14" s="177">
        <v>35.844966574911524</v>
      </c>
      <c r="AE14" s="177">
        <v>29.284161490683228</v>
      </c>
      <c r="AF14" s="177" t="s">
        <v>11</v>
      </c>
      <c r="AG14" s="177" t="s">
        <v>16</v>
      </c>
      <c r="AH14" s="177" t="s">
        <v>16</v>
      </c>
      <c r="AI14" s="177" t="s">
        <v>16</v>
      </c>
      <c r="AJ14" s="1789"/>
      <c r="AK14" s="6" t="s">
        <v>15</v>
      </c>
      <c r="AL14" s="177">
        <v>28.517660000785764</v>
      </c>
      <c r="AM14" s="177">
        <v>25.41078066914498</v>
      </c>
      <c r="AN14" s="177">
        <f t="shared" si="0"/>
        <v>20.202918039400256</v>
      </c>
      <c r="AO14" s="177"/>
      <c r="AP14" s="177" t="s">
        <v>16</v>
      </c>
      <c r="AQ14" s="177" t="s">
        <v>16</v>
      </c>
      <c r="AS14" s="107" t="s">
        <v>15</v>
      </c>
      <c r="AT14" s="177">
        <v>35.844966574911524</v>
      </c>
      <c r="AU14" s="177">
        <v>28.517660000785764</v>
      </c>
      <c r="AV14" s="49"/>
      <c r="AW14" s="107" t="s">
        <v>15</v>
      </c>
      <c r="AX14" s="177" t="s">
        <v>16</v>
      </c>
      <c r="AY14" s="177" t="s">
        <v>16</v>
      </c>
      <c r="AZ14" s="49"/>
      <c r="BA14" s="107" t="s">
        <v>15</v>
      </c>
      <c r="BB14" s="177">
        <v>29.284161490683228</v>
      </c>
      <c r="BC14" s="177">
        <v>25.41078066914498</v>
      </c>
      <c r="BD14" s="49"/>
      <c r="BE14" s="107" t="s">
        <v>15</v>
      </c>
      <c r="BF14" s="177" t="s">
        <v>16</v>
      </c>
      <c r="BG14" s="177" t="s">
        <v>16</v>
      </c>
      <c r="BH14" s="49"/>
      <c r="BI14" s="107" t="s">
        <v>15</v>
      </c>
      <c r="BJ14" s="177" t="s">
        <v>11</v>
      </c>
      <c r="BK14" s="177">
        <v>20.202918039400256</v>
      </c>
      <c r="BL14" s="49"/>
      <c r="BM14" s="107" t="s">
        <v>15</v>
      </c>
      <c r="BN14" s="177" t="s">
        <v>16</v>
      </c>
      <c r="BO14" s="177" t="s">
        <v>16</v>
      </c>
      <c r="BQ14"/>
      <c r="BR14"/>
      <c r="BS14"/>
      <c r="BT14"/>
    </row>
    <row r="15" spans="1:72" ht="15">
      <c r="A15" s="6" t="s">
        <v>17</v>
      </c>
      <c r="B15" s="496">
        <v>1568589</v>
      </c>
      <c r="C15" s="496">
        <v>683950</v>
      </c>
      <c r="D15" s="496">
        <v>504874</v>
      </c>
      <c r="E15" s="507">
        <v>522887</v>
      </c>
      <c r="F15" s="507">
        <v>230381</v>
      </c>
      <c r="G15" s="507">
        <v>209715</v>
      </c>
      <c r="H15" s="496">
        <v>71552</v>
      </c>
      <c r="I15" s="496">
        <v>59723</v>
      </c>
      <c r="J15" s="496">
        <v>38195</v>
      </c>
      <c r="K15" s="507">
        <v>61025</v>
      </c>
      <c r="L15" s="507">
        <v>54504</v>
      </c>
      <c r="M15" s="507">
        <v>46641</v>
      </c>
      <c r="N15" s="51"/>
      <c r="O15" s="5" t="s">
        <v>17</v>
      </c>
      <c r="P15" s="507">
        <v>1527847</v>
      </c>
      <c r="Q15" s="507">
        <v>764760</v>
      </c>
      <c r="R15" s="507">
        <v>555725</v>
      </c>
      <c r="S15" s="507">
        <v>444768</v>
      </c>
      <c r="T15" s="507">
        <v>215799</v>
      </c>
      <c r="U15" s="507">
        <v>190996</v>
      </c>
      <c r="V15" s="507">
        <v>80620</v>
      </c>
      <c r="W15" s="507">
        <v>74818</v>
      </c>
      <c r="X15" s="507">
        <v>49723</v>
      </c>
      <c r="Y15" s="507">
        <v>59303</v>
      </c>
      <c r="Z15" s="507">
        <v>54500</v>
      </c>
      <c r="AA15" s="507">
        <v>46303</v>
      </c>
      <c r="AC15" s="6" t="s">
        <v>17</v>
      </c>
      <c r="AD15" s="177">
        <v>21.92236415474061</v>
      </c>
      <c r="AE15" s="177">
        <v>11.452036903705441</v>
      </c>
      <c r="AF15" s="1426">
        <v>13.218327006152638</v>
      </c>
      <c r="AG15" s="177">
        <v>8.5684063908234336</v>
      </c>
      <c r="AH15" s="177">
        <v>4.2268640833700282</v>
      </c>
      <c r="AI15" s="177">
        <v>4.4963658583649577</v>
      </c>
      <c r="AJ15" s="1789"/>
      <c r="AK15" s="6" t="s">
        <v>17</v>
      </c>
      <c r="AL15" s="177">
        <v>18.95121557926073</v>
      </c>
      <c r="AM15" s="177">
        <v>10.221604426742228</v>
      </c>
      <c r="AN15" s="177">
        <v>11.176417352130805</v>
      </c>
      <c r="AO15" s="177">
        <v>7.4999241185100249</v>
      </c>
      <c r="AP15" s="177">
        <v>3.9596146788990825</v>
      </c>
      <c r="AQ15" s="177">
        <v>4.124916312118005</v>
      </c>
      <c r="AS15" s="107" t="s">
        <v>17</v>
      </c>
      <c r="AT15" s="177">
        <v>21.92236415474061</v>
      </c>
      <c r="AU15" s="177">
        <v>18.95121557926073</v>
      </c>
      <c r="AV15" s="49"/>
      <c r="AW15" s="107" t="s">
        <v>17</v>
      </c>
      <c r="AX15" s="177">
        <v>8.5684063908234336</v>
      </c>
      <c r="AY15" s="177">
        <v>7.4999241185100249</v>
      </c>
      <c r="AZ15" s="49"/>
      <c r="BA15" s="107" t="s">
        <v>17</v>
      </c>
      <c r="BB15" s="177">
        <v>11.452036903705441</v>
      </c>
      <c r="BC15" s="177">
        <v>10.221604426742228</v>
      </c>
      <c r="BD15" s="49"/>
      <c r="BE15" s="107" t="s">
        <v>17</v>
      </c>
      <c r="BF15" s="177">
        <v>3.6546637190715074</v>
      </c>
      <c r="BG15" s="177">
        <v>3.9596146788990825</v>
      </c>
      <c r="BH15" s="49"/>
      <c r="BI15" s="107" t="s">
        <v>17</v>
      </c>
      <c r="BJ15" s="1426">
        <v>13.218327006152638</v>
      </c>
      <c r="BK15" s="177">
        <v>11.176417352130805</v>
      </c>
      <c r="BL15" s="49"/>
      <c r="BM15" s="107" t="s">
        <v>17</v>
      </c>
      <c r="BN15" s="177">
        <v>4.0275478690549722</v>
      </c>
      <c r="BO15" s="177">
        <v>4.124916312118005</v>
      </c>
      <c r="BQ15"/>
      <c r="BR15"/>
      <c r="BS15"/>
      <c r="BT15"/>
    </row>
    <row r="16" spans="1:72" ht="15">
      <c r="A16" s="6" t="s">
        <v>31</v>
      </c>
      <c r="B16" s="496">
        <v>724778</v>
      </c>
      <c r="C16" s="496">
        <v>347773</v>
      </c>
      <c r="D16" s="496">
        <v>160669</v>
      </c>
      <c r="E16" s="496">
        <v>88407</v>
      </c>
      <c r="F16" s="496">
        <v>48274</v>
      </c>
      <c r="G16" s="496">
        <v>55356</v>
      </c>
      <c r="H16" s="496">
        <v>24188</v>
      </c>
      <c r="I16" s="496">
        <v>25383</v>
      </c>
      <c r="J16" s="496">
        <v>26643</v>
      </c>
      <c r="K16" s="496">
        <v>13682</v>
      </c>
      <c r="L16" s="496">
        <v>13952</v>
      </c>
      <c r="M16" s="496">
        <v>11617</v>
      </c>
      <c r="N16" s="51"/>
      <c r="O16" s="5" t="s">
        <v>31</v>
      </c>
      <c r="P16" s="502">
        <v>643196</v>
      </c>
      <c r="Q16" s="502">
        <v>313181</v>
      </c>
      <c r="R16" s="502">
        <v>157536</v>
      </c>
      <c r="S16" s="502">
        <v>92758</v>
      </c>
      <c r="T16" s="502">
        <v>49518</v>
      </c>
      <c r="U16" s="502">
        <v>53420</v>
      </c>
      <c r="V16" s="502" t="s">
        <v>11</v>
      </c>
      <c r="W16" s="502" t="s">
        <v>11</v>
      </c>
      <c r="X16" s="502" t="s">
        <v>11</v>
      </c>
      <c r="Y16" s="502" t="s">
        <v>11</v>
      </c>
      <c r="Z16" s="502" t="s">
        <v>11</v>
      </c>
      <c r="AA16" s="502" t="s">
        <v>11</v>
      </c>
      <c r="AC16" s="6" t="s">
        <v>31</v>
      </c>
      <c r="AD16" s="177">
        <v>29.964362493798578</v>
      </c>
      <c r="AE16" s="177">
        <v>13.70102036796281</v>
      </c>
      <c r="AF16" s="177">
        <v>2.9024676638485438</v>
      </c>
      <c r="AG16" s="177">
        <v>6.4615553281683962</v>
      </c>
      <c r="AH16" s="177">
        <v>3.4600057339449539</v>
      </c>
      <c r="AI16" s="177">
        <v>4.7650856503400192</v>
      </c>
      <c r="AJ16" s="1789"/>
      <c r="AK16" s="6" t="s">
        <v>31</v>
      </c>
      <c r="AL16" s="177" t="s">
        <v>10</v>
      </c>
      <c r="AM16" s="177" t="s">
        <v>10</v>
      </c>
      <c r="AN16" s="177" t="s">
        <v>10</v>
      </c>
      <c r="AO16" s="177" t="s">
        <v>10</v>
      </c>
      <c r="AP16" s="177" t="s">
        <v>10</v>
      </c>
      <c r="AQ16" s="177" t="s">
        <v>10</v>
      </c>
      <c r="AS16" s="107" t="s">
        <v>31</v>
      </c>
      <c r="AT16" s="177">
        <v>29.964362493798578</v>
      </c>
      <c r="AU16" s="177" t="s">
        <v>10</v>
      </c>
      <c r="AV16" s="49"/>
      <c r="AW16" s="107" t="s">
        <v>31</v>
      </c>
      <c r="AX16" s="177">
        <v>6.4615553281683962</v>
      </c>
      <c r="AY16" s="177" t="s">
        <v>10</v>
      </c>
      <c r="AZ16" s="49"/>
      <c r="BA16" s="107" t="s">
        <v>31</v>
      </c>
      <c r="BB16" s="177">
        <v>13.70102036796281</v>
      </c>
      <c r="BC16" s="177" t="s">
        <v>10</v>
      </c>
      <c r="BD16" s="49"/>
      <c r="BE16" s="107" t="s">
        <v>31</v>
      </c>
      <c r="BF16" s="177">
        <v>3.4600057339449539</v>
      </c>
      <c r="BG16" s="177" t="s">
        <v>10</v>
      </c>
      <c r="BH16" s="49"/>
      <c r="BI16" s="107" t="s">
        <v>31</v>
      </c>
      <c r="BJ16" s="177">
        <v>2.9024676638485438</v>
      </c>
      <c r="BK16" s="177" t="s">
        <v>10</v>
      </c>
      <c r="BL16" s="49"/>
      <c r="BM16" s="107" t="s">
        <v>31</v>
      </c>
      <c r="BN16" s="177">
        <v>4.7650856503400192</v>
      </c>
      <c r="BO16" s="177" t="s">
        <v>10</v>
      </c>
      <c r="BQ16"/>
      <c r="BR16"/>
      <c r="BS16"/>
      <c r="BT16"/>
    </row>
    <row r="17" spans="1:72" ht="15" customHeight="1">
      <c r="A17" s="6" t="s">
        <v>32</v>
      </c>
      <c r="B17" s="1559">
        <v>2.9</v>
      </c>
      <c r="C17" s="2340">
        <v>2.7</v>
      </c>
      <c r="D17" s="2340"/>
      <c r="E17" s="2340">
        <v>4.2</v>
      </c>
      <c r="F17" s="2340"/>
      <c r="G17" s="2340"/>
      <c r="H17" s="497" t="s">
        <v>11</v>
      </c>
      <c r="I17" s="497" t="s">
        <v>11</v>
      </c>
      <c r="J17" s="497" t="s">
        <v>11</v>
      </c>
      <c r="K17" s="497" t="s">
        <v>11</v>
      </c>
      <c r="L17" s="497" t="s">
        <v>11</v>
      </c>
      <c r="M17" s="497" t="s">
        <v>11</v>
      </c>
      <c r="N17" s="51"/>
      <c r="O17" s="6" t="s">
        <v>32</v>
      </c>
      <c r="P17" s="791">
        <v>3</v>
      </c>
      <c r="Q17" s="2341">
        <v>2.6</v>
      </c>
      <c r="R17" s="2342"/>
      <c r="S17" s="2341">
        <v>4</v>
      </c>
      <c r="T17" s="2343"/>
      <c r="U17" s="2342"/>
      <c r="V17" s="492" t="s">
        <v>11</v>
      </c>
      <c r="W17" s="492" t="s">
        <v>11</v>
      </c>
      <c r="X17" s="492" t="s">
        <v>11</v>
      </c>
      <c r="Y17" s="492" t="s">
        <v>11</v>
      </c>
      <c r="Z17" s="492" t="s">
        <v>11</v>
      </c>
      <c r="AA17" s="492" t="s">
        <v>11</v>
      </c>
      <c r="AC17" s="6" t="s">
        <v>32</v>
      </c>
      <c r="AD17" s="177">
        <v>2.9</v>
      </c>
      <c r="AE17" s="177">
        <v>3</v>
      </c>
      <c r="AF17" s="177">
        <v>3</v>
      </c>
      <c r="AG17" s="177">
        <v>4</v>
      </c>
      <c r="AH17" s="177">
        <v>4</v>
      </c>
      <c r="AI17" s="177">
        <v>4</v>
      </c>
      <c r="AJ17" s="1789"/>
      <c r="AK17" s="6" t="s">
        <v>32</v>
      </c>
      <c r="AL17" s="177">
        <v>2.9</v>
      </c>
      <c r="AM17" s="177">
        <v>3</v>
      </c>
      <c r="AN17" s="177">
        <v>3</v>
      </c>
      <c r="AO17" s="177">
        <v>4</v>
      </c>
      <c r="AP17" s="177">
        <v>4</v>
      </c>
      <c r="AQ17" s="177">
        <v>4</v>
      </c>
      <c r="AS17" s="107" t="s">
        <v>32</v>
      </c>
      <c r="AT17" s="177">
        <v>2.9</v>
      </c>
      <c r="AU17" s="177">
        <v>2.9</v>
      </c>
      <c r="AV17" s="49"/>
      <c r="AW17" s="107" t="s">
        <v>32</v>
      </c>
      <c r="AX17" s="177">
        <v>4</v>
      </c>
      <c r="AY17" s="177">
        <v>4</v>
      </c>
      <c r="AZ17" s="49"/>
      <c r="BA17" s="107" t="s">
        <v>32</v>
      </c>
      <c r="BB17" s="177">
        <v>3</v>
      </c>
      <c r="BC17" s="177">
        <v>3</v>
      </c>
      <c r="BD17" s="49"/>
      <c r="BE17" s="107" t="s">
        <v>32</v>
      </c>
      <c r="BF17" s="177">
        <v>4</v>
      </c>
      <c r="BG17" s="177">
        <v>4</v>
      </c>
      <c r="BH17" s="49"/>
      <c r="BI17" s="107" t="s">
        <v>32</v>
      </c>
      <c r="BJ17" s="177">
        <v>3</v>
      </c>
      <c r="BK17" s="177">
        <v>3</v>
      </c>
      <c r="BL17" s="49"/>
      <c r="BM17" s="107" t="s">
        <v>32</v>
      </c>
      <c r="BN17" s="177">
        <v>4</v>
      </c>
      <c r="BO17" s="177">
        <v>4</v>
      </c>
      <c r="BQ17"/>
      <c r="BR17"/>
      <c r="BS17"/>
      <c r="BT17"/>
    </row>
    <row r="18" spans="1:72" ht="15">
      <c r="A18" s="6" t="s">
        <v>18</v>
      </c>
      <c r="B18" s="497">
        <v>2208456</v>
      </c>
      <c r="C18" s="497">
        <v>338447</v>
      </c>
      <c r="D18" s="497">
        <v>98198</v>
      </c>
      <c r="E18" s="497">
        <v>267923</v>
      </c>
      <c r="F18" s="497">
        <v>425968</v>
      </c>
      <c r="G18" s="497">
        <v>297095</v>
      </c>
      <c r="H18" s="497">
        <v>13193</v>
      </c>
      <c r="I18" s="497">
        <v>15116</v>
      </c>
      <c r="J18" s="497">
        <v>8157</v>
      </c>
      <c r="K18" s="497">
        <v>48949</v>
      </c>
      <c r="L18" s="497">
        <v>92646</v>
      </c>
      <c r="M18" s="497">
        <v>98597</v>
      </c>
      <c r="N18" s="51"/>
      <c r="O18" s="5" t="s">
        <v>18</v>
      </c>
      <c r="P18" s="497" t="s">
        <v>45</v>
      </c>
      <c r="Q18" s="497" t="s">
        <v>45</v>
      </c>
      <c r="R18" s="497" t="s">
        <v>45</v>
      </c>
      <c r="S18" s="497" t="s">
        <v>45</v>
      </c>
      <c r="T18" s="497" t="s">
        <v>45</v>
      </c>
      <c r="U18" s="497" t="s">
        <v>45</v>
      </c>
      <c r="V18" s="497" t="s">
        <v>45</v>
      </c>
      <c r="W18" s="497" t="s">
        <v>45</v>
      </c>
      <c r="X18" s="497" t="s">
        <v>45</v>
      </c>
      <c r="Y18" s="497" t="s">
        <v>45</v>
      </c>
      <c r="Z18" s="497" t="s">
        <v>45</v>
      </c>
      <c r="AA18" s="497" t="s">
        <v>45</v>
      </c>
      <c r="AC18" s="6" t="s">
        <v>18</v>
      </c>
      <c r="AD18" s="177">
        <v>167.39604335632532</v>
      </c>
      <c r="AE18" s="177">
        <v>22.389984122783805</v>
      </c>
      <c r="AF18" s="177" t="s">
        <v>10</v>
      </c>
      <c r="AG18" s="177">
        <v>5.4735132484831155</v>
      </c>
      <c r="AH18" s="177">
        <v>4.597802387582842</v>
      </c>
      <c r="AI18" s="177">
        <v>3.0132255545300568</v>
      </c>
      <c r="AJ18" s="1789"/>
      <c r="AK18" s="6" t="s">
        <v>18</v>
      </c>
      <c r="AL18" s="177" t="s">
        <v>10</v>
      </c>
      <c r="AM18" s="177" t="s">
        <v>10</v>
      </c>
      <c r="AN18" s="177" t="s">
        <v>10</v>
      </c>
      <c r="AO18" s="177" t="s">
        <v>10</v>
      </c>
      <c r="AP18" s="177" t="s">
        <v>10</v>
      </c>
      <c r="AQ18" s="177" t="s">
        <v>10</v>
      </c>
      <c r="AS18" s="107" t="s">
        <v>18</v>
      </c>
      <c r="AT18" s="177">
        <v>167.39604335632532</v>
      </c>
      <c r="AU18" s="177" t="s">
        <v>10</v>
      </c>
      <c r="AV18" s="49"/>
      <c r="AW18" s="107" t="s">
        <v>18</v>
      </c>
      <c r="AX18" s="177">
        <v>5.4735132484831155</v>
      </c>
      <c r="AY18" s="177" t="s">
        <v>10</v>
      </c>
      <c r="AZ18" s="49"/>
      <c r="BA18" s="107" t="s">
        <v>18</v>
      </c>
      <c r="BB18" s="177">
        <v>22.389984122783805</v>
      </c>
      <c r="BC18" s="177" t="s">
        <v>10</v>
      </c>
      <c r="BD18" s="49"/>
      <c r="BE18" s="107" t="s">
        <v>18</v>
      </c>
      <c r="BF18" s="177">
        <v>4.597802387582842</v>
      </c>
      <c r="BG18" s="177" t="s">
        <v>10</v>
      </c>
      <c r="BH18" s="49"/>
      <c r="BI18" s="107" t="s">
        <v>18</v>
      </c>
      <c r="BJ18" s="177" t="s">
        <v>710</v>
      </c>
      <c r="BK18" s="177" t="s">
        <v>10</v>
      </c>
      <c r="BL18" s="49"/>
      <c r="BM18" s="107" t="s">
        <v>18</v>
      </c>
      <c r="BN18" s="177">
        <v>3.0132255545300568</v>
      </c>
      <c r="BO18" s="177" t="s">
        <v>10</v>
      </c>
      <c r="BQ18"/>
      <c r="BR18"/>
      <c r="BS18"/>
      <c r="BT18"/>
    </row>
    <row r="19" spans="1:72" ht="15">
      <c r="A19" s="6" t="s">
        <v>19</v>
      </c>
      <c r="B19" s="496">
        <v>1101490</v>
      </c>
      <c r="C19" s="496">
        <v>303100</v>
      </c>
      <c r="D19" s="496">
        <v>168944</v>
      </c>
      <c r="E19" s="496">
        <v>109837</v>
      </c>
      <c r="F19" s="496">
        <v>98798</v>
      </c>
      <c r="G19" s="496">
        <v>81600</v>
      </c>
      <c r="H19" s="496">
        <v>18233.599999999999</v>
      </c>
      <c r="I19" s="496">
        <v>11334.4</v>
      </c>
      <c r="J19" s="496">
        <v>19712</v>
      </c>
      <c r="K19" s="496" t="s">
        <v>11</v>
      </c>
      <c r="L19" s="496" t="s">
        <v>11</v>
      </c>
      <c r="M19" s="496" t="s">
        <v>11</v>
      </c>
      <c r="N19" s="51"/>
      <c r="O19" s="5" t="s">
        <v>19</v>
      </c>
      <c r="P19" s="496">
        <v>200388</v>
      </c>
      <c r="Q19" s="496">
        <v>1352264</v>
      </c>
      <c r="R19" s="496">
        <v>162470</v>
      </c>
      <c r="S19" s="496">
        <v>17454</v>
      </c>
      <c r="T19" s="496">
        <v>158125</v>
      </c>
      <c r="U19" s="496">
        <v>69243</v>
      </c>
      <c r="V19" s="496" t="s">
        <v>11</v>
      </c>
      <c r="W19" s="496" t="s">
        <v>11</v>
      </c>
      <c r="X19" s="496" t="s">
        <v>11</v>
      </c>
      <c r="Y19" s="496" t="s">
        <v>11</v>
      </c>
      <c r="Z19" s="496" t="s">
        <v>11</v>
      </c>
      <c r="AA19" s="496" t="s">
        <v>11</v>
      </c>
      <c r="AC19" s="6" t="s">
        <v>19</v>
      </c>
      <c r="AD19" s="177">
        <v>60.409902597402599</v>
      </c>
      <c r="AE19" s="177">
        <v>26.741600790513836</v>
      </c>
      <c r="AF19" s="177">
        <v>2.070392156862745</v>
      </c>
      <c r="AG19" s="177" t="s">
        <v>11</v>
      </c>
      <c r="AH19" s="177" t="s">
        <v>11</v>
      </c>
      <c r="AI19" s="177" t="s">
        <v>11</v>
      </c>
      <c r="AJ19" s="1789"/>
      <c r="AK19" s="6" t="s">
        <v>19</v>
      </c>
      <c r="AL19" s="177" t="s">
        <v>11</v>
      </c>
      <c r="AM19" s="177" t="s">
        <v>11</v>
      </c>
      <c r="AN19" s="177" t="s">
        <v>11</v>
      </c>
      <c r="AO19" s="177" t="s">
        <v>11</v>
      </c>
      <c r="AP19" s="177" t="s">
        <v>11</v>
      </c>
      <c r="AQ19" s="177" t="s">
        <v>11</v>
      </c>
      <c r="AS19" s="107" t="s">
        <v>19</v>
      </c>
      <c r="AT19" s="177">
        <v>60.409902597402599</v>
      </c>
      <c r="AU19" s="177" t="s">
        <v>11</v>
      </c>
      <c r="AV19" s="49"/>
      <c r="AW19" s="107" t="s">
        <v>19</v>
      </c>
      <c r="AX19" s="177" t="s">
        <v>11</v>
      </c>
      <c r="AY19" s="177" t="s">
        <v>11</v>
      </c>
      <c r="AZ19" s="49"/>
      <c r="BA19" s="107" t="s">
        <v>19</v>
      </c>
      <c r="BB19" s="177">
        <v>26.741600790513836</v>
      </c>
      <c r="BC19" s="177" t="s">
        <v>11</v>
      </c>
      <c r="BD19" s="49"/>
      <c r="BE19" s="107" t="s">
        <v>19</v>
      </c>
      <c r="BF19" s="177" t="s">
        <v>11</v>
      </c>
      <c r="BG19" s="177" t="s">
        <v>11</v>
      </c>
      <c r="BH19" s="49"/>
      <c r="BI19" s="107" t="s">
        <v>19</v>
      </c>
      <c r="BJ19" s="177">
        <v>2.070392156862745</v>
      </c>
      <c r="BK19" s="177" t="s">
        <v>11</v>
      </c>
      <c r="BL19" s="49"/>
      <c r="BM19" s="107" t="s">
        <v>19</v>
      </c>
      <c r="BN19" s="177" t="s">
        <v>11</v>
      </c>
      <c r="BO19" s="177" t="s">
        <v>11</v>
      </c>
      <c r="BQ19"/>
      <c r="BR19"/>
      <c r="BS19"/>
      <c r="BT19"/>
    </row>
    <row r="20" spans="1:72" ht="15">
      <c r="A20" s="6" t="s">
        <v>20</v>
      </c>
      <c r="B20" s="508">
        <v>13526632</v>
      </c>
      <c r="C20" s="508">
        <v>5834288</v>
      </c>
      <c r="D20" s="508">
        <v>3672040</v>
      </c>
      <c r="E20" s="508">
        <v>1262774</v>
      </c>
      <c r="F20" s="508">
        <v>505944</v>
      </c>
      <c r="G20" s="508">
        <v>771752</v>
      </c>
      <c r="H20" s="508">
        <v>541402</v>
      </c>
      <c r="I20" s="508">
        <v>612701</v>
      </c>
      <c r="J20" s="508">
        <v>571997</v>
      </c>
      <c r="K20" s="508">
        <v>180887</v>
      </c>
      <c r="L20" s="508">
        <v>146145</v>
      </c>
      <c r="M20" s="508">
        <v>226682</v>
      </c>
      <c r="N20" s="51"/>
      <c r="O20" s="6" t="s">
        <v>20</v>
      </c>
      <c r="P20" s="496">
        <v>13086773</v>
      </c>
      <c r="Q20" s="496">
        <v>6255377</v>
      </c>
      <c r="R20" s="496">
        <v>3906800</v>
      </c>
      <c r="S20" s="496">
        <v>1264264</v>
      </c>
      <c r="T20" s="496">
        <v>569669</v>
      </c>
      <c r="U20" s="496">
        <v>906365</v>
      </c>
      <c r="V20" s="496">
        <v>555241</v>
      </c>
      <c r="W20" s="496">
        <v>694909</v>
      </c>
      <c r="X20" s="496">
        <v>430109</v>
      </c>
      <c r="Y20" s="496">
        <v>191192</v>
      </c>
      <c r="Z20" s="496">
        <v>153489</v>
      </c>
      <c r="AA20" s="496">
        <v>226488</v>
      </c>
      <c r="AC20" s="6" t="s">
        <v>20</v>
      </c>
      <c r="AD20" s="177">
        <v>24.984451479676839</v>
      </c>
      <c r="AE20" s="177">
        <v>9.5222433128067365</v>
      </c>
      <c r="AF20" s="177">
        <v>4.7580569924017038</v>
      </c>
      <c r="AG20" s="177">
        <v>6.9810102439644641</v>
      </c>
      <c r="AH20" s="177">
        <v>3.4619316432310376</v>
      </c>
      <c r="AI20" s="177">
        <v>3.404557926963764</v>
      </c>
      <c r="AJ20" s="1789"/>
      <c r="AK20" s="6" t="s">
        <v>20</v>
      </c>
      <c r="AL20" s="177">
        <v>23.56953647155019</v>
      </c>
      <c r="AM20" s="177">
        <v>9.0017210886605294</v>
      </c>
      <c r="AN20" s="177">
        <v>9.0832788897698027</v>
      </c>
      <c r="AO20" s="177">
        <v>6.6125360893761247</v>
      </c>
      <c r="AP20" s="177">
        <v>3.7114646652203089</v>
      </c>
      <c r="AQ20" s="177">
        <v>4.0018234961675674</v>
      </c>
      <c r="AS20" s="107" t="s">
        <v>20</v>
      </c>
      <c r="AT20" s="177">
        <v>24.984451479676839</v>
      </c>
      <c r="AU20" s="177">
        <v>23.56953647155019</v>
      </c>
      <c r="AV20" s="49"/>
      <c r="AW20" s="107" t="s">
        <v>20</v>
      </c>
      <c r="AX20" s="177">
        <v>6.9810102439644641</v>
      </c>
      <c r="AY20" s="177">
        <v>6.6125360893761247</v>
      </c>
      <c r="AZ20" s="49"/>
      <c r="BA20" s="107" t="s">
        <v>20</v>
      </c>
      <c r="BB20" s="177">
        <v>9.5222433128067365</v>
      </c>
      <c r="BC20" s="177">
        <v>9.0017210886605294</v>
      </c>
      <c r="BD20" s="49"/>
      <c r="BE20" s="107" t="s">
        <v>20</v>
      </c>
      <c r="BF20" s="177">
        <v>3.4619316432310376</v>
      </c>
      <c r="BG20" s="177">
        <v>3.7114646652203089</v>
      </c>
      <c r="BH20" s="49"/>
      <c r="BI20" s="107" t="s">
        <v>20</v>
      </c>
      <c r="BJ20" s="177">
        <v>4.7580569924017038</v>
      </c>
      <c r="BK20" s="177">
        <v>9.0832788897698027</v>
      </c>
      <c r="BL20" s="49"/>
      <c r="BM20" s="107" t="s">
        <v>20</v>
      </c>
      <c r="BN20" s="177">
        <v>3.404557926963764</v>
      </c>
      <c r="BO20" s="177">
        <v>4.0018234961675674</v>
      </c>
      <c r="BQ20"/>
      <c r="BR20"/>
      <c r="BS20"/>
      <c r="BT20"/>
    </row>
    <row r="21" spans="1:72" ht="15">
      <c r="A21" s="6" t="s">
        <v>21</v>
      </c>
      <c r="B21" s="496" t="s">
        <v>11</v>
      </c>
      <c r="C21" s="496" t="s">
        <v>11</v>
      </c>
      <c r="D21" s="496" t="s">
        <v>11</v>
      </c>
      <c r="E21" s="496" t="s">
        <v>11</v>
      </c>
      <c r="F21" s="496" t="s">
        <v>11</v>
      </c>
      <c r="G21" s="496" t="s">
        <v>11</v>
      </c>
      <c r="H21" s="496" t="s">
        <v>11</v>
      </c>
      <c r="I21" s="496" t="s">
        <v>11</v>
      </c>
      <c r="J21" s="496" t="s">
        <v>11</v>
      </c>
      <c r="K21" s="496" t="s">
        <v>11</v>
      </c>
      <c r="L21" s="496" t="s">
        <v>11</v>
      </c>
      <c r="M21" s="496" t="s">
        <v>11</v>
      </c>
      <c r="N21" s="51"/>
      <c r="O21" s="5" t="s">
        <v>21</v>
      </c>
      <c r="P21" s="502" t="s">
        <v>11</v>
      </c>
      <c r="Q21" s="502" t="s">
        <v>11</v>
      </c>
      <c r="R21" s="502" t="s">
        <v>11</v>
      </c>
      <c r="S21" s="502" t="s">
        <v>11</v>
      </c>
      <c r="T21" s="502" t="s">
        <v>11</v>
      </c>
      <c r="U21" s="502" t="s">
        <v>11</v>
      </c>
      <c r="V21" s="502" t="s">
        <v>11</v>
      </c>
      <c r="W21" s="502" t="s">
        <v>11</v>
      </c>
      <c r="X21" s="502" t="s">
        <v>11</v>
      </c>
      <c r="Y21" s="502" t="s">
        <v>11</v>
      </c>
      <c r="Z21" s="502" t="s">
        <v>11</v>
      </c>
      <c r="AA21" s="502" t="s">
        <v>11</v>
      </c>
      <c r="AC21" s="6" t="s">
        <v>21</v>
      </c>
      <c r="AD21" s="177" t="s">
        <v>11</v>
      </c>
      <c r="AE21" s="177" t="s">
        <v>11</v>
      </c>
      <c r="AF21" s="177" t="s">
        <v>11</v>
      </c>
      <c r="AG21" s="177" t="s">
        <v>11</v>
      </c>
      <c r="AH21" s="177" t="s">
        <v>11</v>
      </c>
      <c r="AI21" s="177" t="s">
        <v>11</v>
      </c>
      <c r="AJ21" s="1789"/>
      <c r="AK21" s="6" t="s">
        <v>21</v>
      </c>
      <c r="AL21" s="177" t="s">
        <v>11</v>
      </c>
      <c r="AM21" s="177" t="s">
        <v>11</v>
      </c>
      <c r="AN21" s="177" t="s">
        <v>11</v>
      </c>
      <c r="AO21" s="177" t="s">
        <v>11</v>
      </c>
      <c r="AP21" s="177" t="s">
        <v>11</v>
      </c>
      <c r="AQ21" s="177" t="s">
        <v>11</v>
      </c>
      <c r="AS21" s="107" t="s">
        <v>21</v>
      </c>
      <c r="AT21" s="177" t="s">
        <v>11</v>
      </c>
      <c r="AU21" s="177" t="s">
        <v>11</v>
      </c>
      <c r="AV21" s="49"/>
      <c r="AW21" s="107" t="s">
        <v>21</v>
      </c>
      <c r="AX21" s="177" t="s">
        <v>11</v>
      </c>
      <c r="AY21" s="177" t="s">
        <v>11</v>
      </c>
      <c r="AZ21" s="49"/>
      <c r="BA21" s="107" t="s">
        <v>21</v>
      </c>
      <c r="BB21" s="177" t="s">
        <v>11</v>
      </c>
      <c r="BC21" s="177" t="s">
        <v>11</v>
      </c>
      <c r="BD21" s="49"/>
      <c r="BE21" s="107" t="s">
        <v>21</v>
      </c>
      <c r="BF21" s="177" t="s">
        <v>11</v>
      </c>
      <c r="BG21" s="177" t="s">
        <v>11</v>
      </c>
      <c r="BH21" s="49"/>
      <c r="BI21" s="107" t="s">
        <v>21</v>
      </c>
      <c r="BJ21" s="177" t="s">
        <v>11</v>
      </c>
      <c r="BK21" s="177" t="s">
        <v>11</v>
      </c>
      <c r="BL21" s="49"/>
      <c r="BM21" s="107" t="s">
        <v>21</v>
      </c>
      <c r="BN21" s="177" t="s">
        <v>11</v>
      </c>
      <c r="BO21" s="177" t="s">
        <v>11</v>
      </c>
      <c r="BQ21"/>
      <c r="BR21"/>
      <c r="BS21"/>
      <c r="BT21"/>
    </row>
    <row r="22" spans="1:72" ht="15">
      <c r="A22" s="6" t="s">
        <v>77</v>
      </c>
      <c r="B22" s="496">
        <v>377143</v>
      </c>
      <c r="C22" s="496">
        <v>159730</v>
      </c>
      <c r="D22" s="496">
        <v>89670</v>
      </c>
      <c r="E22" s="496">
        <v>56184</v>
      </c>
      <c r="F22" s="496">
        <v>28742</v>
      </c>
      <c r="G22" s="496">
        <v>22008</v>
      </c>
      <c r="H22" s="496">
        <v>18857</v>
      </c>
      <c r="I22" s="496">
        <v>7932</v>
      </c>
      <c r="J22" s="496">
        <v>1424</v>
      </c>
      <c r="K22" s="496">
        <v>3037</v>
      </c>
      <c r="L22" s="496">
        <v>6711</v>
      </c>
      <c r="M22" s="496">
        <v>31</v>
      </c>
      <c r="N22" s="51"/>
      <c r="O22" s="5" t="s">
        <v>77</v>
      </c>
      <c r="P22" s="497" t="s">
        <v>10</v>
      </c>
      <c r="Q22" s="497" t="s">
        <v>10</v>
      </c>
      <c r="R22" s="497" t="s">
        <v>10</v>
      </c>
      <c r="S22" s="497" t="s">
        <v>10</v>
      </c>
      <c r="T22" s="497" t="s">
        <v>10</v>
      </c>
      <c r="U22" s="497" t="s">
        <v>10</v>
      </c>
      <c r="V22" s="497" t="s">
        <v>10</v>
      </c>
      <c r="W22" s="497" t="s">
        <v>10</v>
      </c>
      <c r="X22" s="497" t="s">
        <v>10</v>
      </c>
      <c r="Y22" s="497" t="s">
        <v>10</v>
      </c>
      <c r="Z22" s="497" t="s">
        <v>10</v>
      </c>
      <c r="AA22" s="497" t="s">
        <v>10</v>
      </c>
      <c r="AC22" s="6" t="s">
        <v>77</v>
      </c>
      <c r="AD22" s="177">
        <v>20.000159092114334</v>
      </c>
      <c r="AE22" s="177">
        <v>20.137418053454361</v>
      </c>
      <c r="AF22" s="177">
        <v>4.0744274809160306</v>
      </c>
      <c r="AG22" s="177">
        <v>18.4998353638459</v>
      </c>
      <c r="AH22" s="177">
        <v>4.2828192519743702</v>
      </c>
      <c r="AI22" s="177"/>
      <c r="AJ22" s="1789"/>
      <c r="AK22" s="6" t="s">
        <v>77</v>
      </c>
      <c r="AL22" s="177" t="s">
        <v>10</v>
      </c>
      <c r="AM22" s="177" t="s">
        <v>10</v>
      </c>
      <c r="AN22" s="177" t="s">
        <v>10</v>
      </c>
      <c r="AO22" s="177" t="s">
        <v>10</v>
      </c>
      <c r="AP22" s="177" t="s">
        <v>10</v>
      </c>
      <c r="AQ22" s="177" t="s">
        <v>10</v>
      </c>
      <c r="AS22" s="107" t="s">
        <v>77</v>
      </c>
      <c r="AT22" s="177">
        <v>20.000159092114334</v>
      </c>
      <c r="AU22" s="177" t="s">
        <v>10</v>
      </c>
      <c r="AV22" s="49"/>
      <c r="AW22" s="107" t="s">
        <v>77</v>
      </c>
      <c r="AX22" s="177">
        <v>18.4998353638459</v>
      </c>
      <c r="AY22" s="177" t="s">
        <v>10</v>
      </c>
      <c r="AZ22" s="49"/>
      <c r="BA22" s="107" t="s">
        <v>77</v>
      </c>
      <c r="BB22" s="177">
        <v>20.137418053454361</v>
      </c>
      <c r="BC22" s="177" t="s">
        <v>10</v>
      </c>
      <c r="BD22" s="49"/>
      <c r="BE22" s="107" t="s">
        <v>77</v>
      </c>
      <c r="BF22" s="177">
        <v>4.2828192519743702</v>
      </c>
      <c r="BG22" s="177" t="s">
        <v>10</v>
      </c>
      <c r="BH22" s="49"/>
      <c r="BI22" s="107" t="s">
        <v>77</v>
      </c>
      <c r="BJ22" s="177">
        <v>4.0744274809160306</v>
      </c>
      <c r="BK22" s="177" t="s">
        <v>10</v>
      </c>
      <c r="BL22" s="49"/>
      <c r="BM22" s="107" t="s">
        <v>77</v>
      </c>
      <c r="BN22" s="177" t="s">
        <v>10</v>
      </c>
      <c r="BO22" s="177" t="s">
        <v>10</v>
      </c>
      <c r="BQ22"/>
      <c r="BR22"/>
      <c r="BS22"/>
      <c r="BT22"/>
    </row>
    <row r="23" spans="1:72" ht="15">
      <c r="A23" s="6" t="s">
        <v>33</v>
      </c>
      <c r="B23" s="496">
        <v>678910.99999999988</v>
      </c>
      <c r="C23" s="496">
        <v>293599.0000000007</v>
      </c>
      <c r="D23" s="496">
        <v>213382.99999999875</v>
      </c>
      <c r="E23" s="496">
        <v>156509.99999999994</v>
      </c>
      <c r="F23" s="496">
        <v>71566.999999999985</v>
      </c>
      <c r="G23" s="496">
        <v>68170.000000000058</v>
      </c>
      <c r="H23" s="496">
        <v>13534.999999999989</v>
      </c>
      <c r="I23" s="496">
        <v>14208.000000000042</v>
      </c>
      <c r="J23" s="496">
        <v>11347.000000000011</v>
      </c>
      <c r="K23" s="496">
        <v>9859.9999999999964</v>
      </c>
      <c r="L23" s="496">
        <v>9790.0000000000018</v>
      </c>
      <c r="M23" s="496">
        <v>8404.0000000000036</v>
      </c>
      <c r="N23" s="51"/>
      <c r="O23" s="5" t="s">
        <v>33</v>
      </c>
      <c r="P23" s="496">
        <v>665004</v>
      </c>
      <c r="Q23" s="496">
        <v>271377</v>
      </c>
      <c r="R23" s="496">
        <v>216767</v>
      </c>
      <c r="S23" s="496">
        <v>156150</v>
      </c>
      <c r="T23" s="496">
        <v>67422</v>
      </c>
      <c r="U23" s="496">
        <v>70579</v>
      </c>
      <c r="V23" s="496">
        <v>16648</v>
      </c>
      <c r="W23" s="496">
        <v>18146</v>
      </c>
      <c r="X23" s="496">
        <v>15148</v>
      </c>
      <c r="Y23" s="496">
        <v>10615</v>
      </c>
      <c r="Z23" s="496">
        <v>10529</v>
      </c>
      <c r="AA23" s="496">
        <v>9547</v>
      </c>
      <c r="AC23" s="6" t="s">
        <v>33</v>
      </c>
      <c r="AD23" s="177">
        <v>50.159660140376836</v>
      </c>
      <c r="AE23" s="177">
        <v>20.66434403153152</v>
      </c>
      <c r="AF23" s="1427">
        <v>18.805234863840536</v>
      </c>
      <c r="AG23" s="177">
        <v>15.873225152129818</v>
      </c>
      <c r="AH23" s="177">
        <v>7.3102145045965239</v>
      </c>
      <c r="AI23" s="177">
        <v>8.1116135173726835</v>
      </c>
      <c r="AJ23" s="1789"/>
      <c r="AK23" s="6" t="s">
        <v>33</v>
      </c>
      <c r="AL23" s="177">
        <v>39.944978375780877</v>
      </c>
      <c r="AM23" s="177">
        <v>14.955196737573019</v>
      </c>
      <c r="AN23" s="177">
        <v>14.309941906522313</v>
      </c>
      <c r="AO23" s="177">
        <v>14.710315591144607</v>
      </c>
      <c r="AP23" s="177">
        <v>6.4034571184347993</v>
      </c>
      <c r="AQ23" s="177">
        <v>7.3927935477113227</v>
      </c>
      <c r="AS23" s="107" t="s">
        <v>33</v>
      </c>
      <c r="AT23" s="177">
        <v>50.159660140376836</v>
      </c>
      <c r="AU23" s="177">
        <v>39.944978375780877</v>
      </c>
      <c r="AV23" s="49"/>
      <c r="AW23" s="107" t="s">
        <v>33</v>
      </c>
      <c r="AX23" s="177">
        <v>15.873225152129818</v>
      </c>
      <c r="AY23" s="177">
        <v>14.710315591144607</v>
      </c>
      <c r="AZ23" s="49"/>
      <c r="BA23" s="107" t="s">
        <v>33</v>
      </c>
      <c r="BB23" s="177">
        <v>20.66434403153152</v>
      </c>
      <c r="BC23" s="177">
        <v>14.955196737573019</v>
      </c>
      <c r="BD23" s="49"/>
      <c r="BE23" s="107" t="s">
        <v>33</v>
      </c>
      <c r="BF23" s="177">
        <v>7.3102145045965239</v>
      </c>
      <c r="BG23" s="177">
        <v>6.4034571184347993</v>
      </c>
      <c r="BH23" s="49"/>
      <c r="BI23" s="107" t="s">
        <v>33</v>
      </c>
      <c r="BJ23" s="1427">
        <v>18.805234863840536</v>
      </c>
      <c r="BK23" s="177">
        <v>14.309941906522313</v>
      </c>
      <c r="BL23" s="49"/>
      <c r="BM23" s="107" t="s">
        <v>33</v>
      </c>
      <c r="BN23" s="177">
        <v>8.1116135173726835</v>
      </c>
      <c r="BO23" s="177">
        <v>7.3927935477113227</v>
      </c>
      <c r="BQ23"/>
      <c r="BR23"/>
      <c r="BS23"/>
      <c r="BT23"/>
    </row>
    <row r="24" spans="1:72" ht="15">
      <c r="A24" s="6" t="s">
        <v>79</v>
      </c>
      <c r="B24" s="496">
        <v>2653433.9999999972</v>
      </c>
      <c r="C24" s="496">
        <v>1871220.9999999993</v>
      </c>
      <c r="D24" s="496"/>
      <c r="E24" s="496">
        <v>850734.00000000326</v>
      </c>
      <c r="F24" s="496">
        <v>630567.00000000105</v>
      </c>
      <c r="G24" s="496"/>
      <c r="H24" s="496">
        <v>472056.99999999662</v>
      </c>
      <c r="I24" s="496">
        <v>254558.0000000002</v>
      </c>
      <c r="J24" s="496"/>
      <c r="K24" s="496" t="s">
        <v>11</v>
      </c>
      <c r="L24" s="496" t="s">
        <v>11</v>
      </c>
      <c r="M24" s="496"/>
      <c r="N24" s="51"/>
      <c r="O24" s="100" t="s">
        <v>79</v>
      </c>
      <c r="P24" s="510">
        <v>2573053.999999979</v>
      </c>
      <c r="Q24" s="2346">
        <v>1820565.0000000081</v>
      </c>
      <c r="R24" s="2347"/>
      <c r="S24" s="510">
        <v>901467.00000000384</v>
      </c>
      <c r="T24" s="2346">
        <v>645754.00000000186</v>
      </c>
      <c r="U24" s="2347"/>
      <c r="V24" s="510">
        <v>379471.00000000093</v>
      </c>
      <c r="W24" s="2346">
        <v>275864.99999999849</v>
      </c>
      <c r="X24" s="2347"/>
      <c r="Y24" s="510">
        <v>81720.000000000102</v>
      </c>
      <c r="Z24" s="2346">
        <v>78020.999999999913</v>
      </c>
      <c r="AA24" s="2347"/>
      <c r="AC24" s="6" t="s">
        <v>79</v>
      </c>
      <c r="AD24" s="177">
        <v>5.6210033957763921</v>
      </c>
      <c r="AE24" s="177">
        <v>7.3508630646060933</v>
      </c>
      <c r="AF24" s="177" t="s">
        <v>10</v>
      </c>
      <c r="AG24" s="177" t="s">
        <v>10</v>
      </c>
      <c r="AH24" s="177" t="s">
        <v>10</v>
      </c>
      <c r="AI24" s="177" t="s">
        <v>10</v>
      </c>
      <c r="AJ24" s="1789"/>
      <c r="AK24" s="6" t="s">
        <v>79</v>
      </c>
      <c r="AL24" s="177">
        <v>6.7806340932507956</v>
      </c>
      <c r="AM24" s="177">
        <v>6.5994780055462572</v>
      </c>
      <c r="AN24" s="177" t="s">
        <v>10</v>
      </c>
      <c r="AO24" s="177">
        <v>11.03116740088109</v>
      </c>
      <c r="AP24" s="177">
        <v>8.2766691019084941</v>
      </c>
      <c r="AQ24" s="177" t="s">
        <v>10</v>
      </c>
      <c r="AS24" s="107" t="s">
        <v>79</v>
      </c>
      <c r="AT24" s="177">
        <v>5.6210033957763921</v>
      </c>
      <c r="AU24" s="177">
        <v>6.7806340932507956</v>
      </c>
      <c r="AV24" s="49"/>
      <c r="AW24" s="107" t="s">
        <v>79</v>
      </c>
      <c r="AX24" s="177" t="s">
        <v>10</v>
      </c>
      <c r="AY24" s="177">
        <v>11.03116740088109</v>
      </c>
      <c r="AZ24" s="49"/>
      <c r="BA24" s="107" t="s">
        <v>79</v>
      </c>
      <c r="BB24" s="177">
        <v>7.3508630646060933</v>
      </c>
      <c r="BC24" s="177">
        <v>6.5994780055462572</v>
      </c>
      <c r="BD24" s="49"/>
      <c r="BE24" s="107" t="s">
        <v>79</v>
      </c>
      <c r="BF24" s="177" t="s">
        <v>10</v>
      </c>
      <c r="BG24" s="177">
        <v>8.2766691019084941</v>
      </c>
      <c r="BH24" s="49"/>
      <c r="BI24" s="107" t="s">
        <v>79</v>
      </c>
      <c r="BJ24" s="177" t="s">
        <v>10</v>
      </c>
      <c r="BK24" s="177" t="s">
        <v>10</v>
      </c>
      <c r="BL24" s="49"/>
      <c r="BM24" s="107" t="s">
        <v>79</v>
      </c>
      <c r="BN24" s="177" t="s">
        <v>10</v>
      </c>
      <c r="BO24" s="177" t="s">
        <v>10</v>
      </c>
      <c r="BQ24"/>
      <c r="BR24"/>
      <c r="BS24"/>
      <c r="BT24"/>
    </row>
    <row r="25" spans="1:72" ht="15">
      <c r="A25" s="6" t="s">
        <v>34</v>
      </c>
      <c r="B25" s="496">
        <v>567573</v>
      </c>
      <c r="C25" s="496">
        <v>310079</v>
      </c>
      <c r="D25" s="496">
        <v>239001</v>
      </c>
      <c r="E25" s="496">
        <v>77704</v>
      </c>
      <c r="F25" s="496">
        <v>45895</v>
      </c>
      <c r="G25" s="496">
        <v>70091</v>
      </c>
      <c r="H25" s="496">
        <v>142874</v>
      </c>
      <c r="I25" s="496">
        <v>125853</v>
      </c>
      <c r="J25" s="496">
        <v>98039</v>
      </c>
      <c r="K25" s="496">
        <v>38256</v>
      </c>
      <c r="L25" s="496">
        <v>8904</v>
      </c>
      <c r="M25" s="496">
        <v>24349</v>
      </c>
      <c r="N25" s="51"/>
      <c r="O25" s="100" t="s">
        <v>34</v>
      </c>
      <c r="P25" s="498">
        <v>550715</v>
      </c>
      <c r="Q25" s="498">
        <v>302643</v>
      </c>
      <c r="R25" s="498">
        <v>237080</v>
      </c>
      <c r="S25" s="498">
        <v>76800</v>
      </c>
      <c r="T25" s="498">
        <v>45585</v>
      </c>
      <c r="U25" s="498">
        <v>71227</v>
      </c>
      <c r="V25" s="496">
        <v>148520</v>
      </c>
      <c r="W25" s="496">
        <v>123757</v>
      </c>
      <c r="X25" s="496">
        <v>97298</v>
      </c>
      <c r="Y25" s="496">
        <v>26956</v>
      </c>
      <c r="Z25" s="496">
        <v>9016</v>
      </c>
      <c r="AA25" s="496">
        <v>24662</v>
      </c>
      <c r="AC25" s="6" t="s">
        <v>34</v>
      </c>
      <c r="AD25" s="177">
        <v>3.9725422400156782</v>
      </c>
      <c r="AE25" s="177">
        <v>2.4638188998275767</v>
      </c>
      <c r="AF25" s="177">
        <v>3.4098671726755216</v>
      </c>
      <c r="AG25" s="177">
        <v>2.0311585110832286</v>
      </c>
      <c r="AH25" s="177">
        <v>5.1544249775381852</v>
      </c>
      <c r="AI25" s="177">
        <v>2.8785987104193191</v>
      </c>
      <c r="AJ25" s="1789"/>
      <c r="AK25" s="6" t="s">
        <v>34</v>
      </c>
      <c r="AL25" s="177">
        <v>3.7080191220037704</v>
      </c>
      <c r="AM25" s="177">
        <v>2.4454616708549821</v>
      </c>
      <c r="AN25" s="177">
        <v>2.4366379576147508</v>
      </c>
      <c r="AO25" s="177">
        <v>2.8490874016916456</v>
      </c>
      <c r="AP25" s="177">
        <v>5.0560115350488024</v>
      </c>
      <c r="AQ25" s="177">
        <v>2.888127483577974</v>
      </c>
      <c r="AS25" s="107" t="s">
        <v>34</v>
      </c>
      <c r="AT25" s="177">
        <v>3.9725422400156782</v>
      </c>
      <c r="AU25" s="177">
        <v>3.7078373283059523</v>
      </c>
      <c r="AV25" s="49"/>
      <c r="AW25" s="107" t="s">
        <v>34</v>
      </c>
      <c r="AX25" s="177">
        <v>2.0311585110832286</v>
      </c>
      <c r="AY25" s="177">
        <v>2.848901914230598</v>
      </c>
      <c r="AZ25" s="49"/>
      <c r="BA25" s="107" t="s">
        <v>34</v>
      </c>
      <c r="BB25" s="177">
        <v>2.4638188998275767</v>
      </c>
      <c r="BC25" s="177">
        <v>2.445267742430731</v>
      </c>
      <c r="BD25" s="49"/>
      <c r="BE25" s="107" t="s">
        <v>34</v>
      </c>
      <c r="BF25" s="177">
        <v>5.1544249775381852</v>
      </c>
      <c r="BG25" s="177">
        <v>5.0554569653948533</v>
      </c>
      <c r="BH25" s="49"/>
      <c r="BI25" s="107" t="s">
        <v>34</v>
      </c>
      <c r="BJ25" s="177">
        <v>3.4098671726755216</v>
      </c>
      <c r="BK25" s="177">
        <v>2.4363912927295526</v>
      </c>
      <c r="BL25" s="49"/>
      <c r="BM25" s="107" t="s">
        <v>34</v>
      </c>
      <c r="BN25" s="177">
        <v>2.8785987104193191</v>
      </c>
      <c r="BO25" s="177">
        <v>2.8877625496715593</v>
      </c>
      <c r="BQ25"/>
      <c r="BR25"/>
      <c r="BS25"/>
      <c r="BT25"/>
    </row>
    <row r="26" spans="1:72" ht="15">
      <c r="A26" s="6" t="s">
        <v>284</v>
      </c>
      <c r="B26" s="496">
        <v>987476</v>
      </c>
      <c r="C26" s="496">
        <v>276491</v>
      </c>
      <c r="D26" s="496">
        <v>424667</v>
      </c>
      <c r="E26" s="496">
        <v>303678</v>
      </c>
      <c r="F26" s="496">
        <v>68698</v>
      </c>
      <c r="G26" s="496">
        <v>107829</v>
      </c>
      <c r="H26" s="497"/>
      <c r="I26" s="168">
        <v>17688</v>
      </c>
      <c r="J26" s="497"/>
      <c r="K26" s="496" t="s">
        <v>11</v>
      </c>
      <c r="L26" s="496" t="s">
        <v>11</v>
      </c>
      <c r="M26" s="496" t="s">
        <v>11</v>
      </c>
      <c r="N26" s="51"/>
      <c r="O26" s="5" t="s">
        <v>284</v>
      </c>
      <c r="P26" s="498">
        <v>969205</v>
      </c>
      <c r="Q26" s="498">
        <v>281749</v>
      </c>
      <c r="R26" s="498">
        <v>429172</v>
      </c>
      <c r="S26" s="498">
        <v>298725</v>
      </c>
      <c r="T26" s="498">
        <v>68984</v>
      </c>
      <c r="U26" s="498">
        <v>106834</v>
      </c>
      <c r="V26" s="497" t="s">
        <v>11</v>
      </c>
      <c r="W26" s="497" t="s">
        <v>11</v>
      </c>
      <c r="X26" s="497" t="s">
        <v>11</v>
      </c>
      <c r="Y26" s="497" t="s">
        <v>709</v>
      </c>
      <c r="Z26" s="497" t="s">
        <v>11</v>
      </c>
      <c r="AA26" s="497" t="s">
        <v>11</v>
      </c>
      <c r="AC26" s="6" t="s">
        <v>284</v>
      </c>
      <c r="AD26" s="177" t="s">
        <v>11</v>
      </c>
      <c r="AE26" s="177">
        <v>15.631558118498416</v>
      </c>
      <c r="AF26" s="177" t="s">
        <v>11</v>
      </c>
      <c r="AG26" s="177" t="s">
        <v>11</v>
      </c>
      <c r="AH26" s="177" t="s">
        <v>11</v>
      </c>
      <c r="AI26" s="177" t="s">
        <v>11</v>
      </c>
      <c r="AJ26" s="1789"/>
      <c r="AK26" s="6" t="s">
        <v>284</v>
      </c>
      <c r="AL26" s="177" t="s">
        <v>11</v>
      </c>
      <c r="AM26" s="177" t="s">
        <v>11</v>
      </c>
      <c r="AN26" s="177" t="s">
        <v>11</v>
      </c>
      <c r="AO26" s="177" t="s">
        <v>11</v>
      </c>
      <c r="AP26" s="177" t="s">
        <v>11</v>
      </c>
      <c r="AQ26" s="177" t="s">
        <v>11</v>
      </c>
      <c r="AS26" s="107" t="s">
        <v>284</v>
      </c>
      <c r="AT26" s="177" t="s">
        <v>11</v>
      </c>
      <c r="AU26" s="177" t="s">
        <v>11</v>
      </c>
      <c r="AW26" s="107" t="s">
        <v>284</v>
      </c>
      <c r="AX26" s="177" t="s">
        <v>11</v>
      </c>
      <c r="AY26" s="177" t="s">
        <v>11</v>
      </c>
      <c r="BA26" s="107" t="s">
        <v>284</v>
      </c>
      <c r="BB26" s="177">
        <v>15.631558118498416</v>
      </c>
      <c r="BC26" s="177" t="s">
        <v>11</v>
      </c>
      <c r="BD26" s="49"/>
      <c r="BE26" s="107" t="s">
        <v>284</v>
      </c>
      <c r="BF26" s="177" t="s">
        <v>11</v>
      </c>
      <c r="BG26" s="177" t="s">
        <v>11</v>
      </c>
      <c r="BH26" s="49"/>
      <c r="BI26" s="107" t="s">
        <v>284</v>
      </c>
      <c r="BJ26" s="177" t="s">
        <v>11</v>
      </c>
      <c r="BK26" s="177" t="s">
        <v>11</v>
      </c>
      <c r="BL26" s="49"/>
      <c r="BM26" s="107" t="s">
        <v>284</v>
      </c>
      <c r="BN26" s="177" t="s">
        <v>11</v>
      </c>
      <c r="BO26" s="177" t="s">
        <v>11</v>
      </c>
      <c r="BQ26"/>
      <c r="BR26"/>
      <c r="BS26"/>
      <c r="BT26"/>
    </row>
    <row r="27" spans="1:72" ht="15">
      <c r="A27" s="6" t="s">
        <v>35</v>
      </c>
      <c r="B27" s="496">
        <v>273259</v>
      </c>
      <c r="C27" s="496">
        <v>155750</v>
      </c>
      <c r="D27" s="496">
        <v>136450</v>
      </c>
      <c r="E27" s="496">
        <v>56483.000000000015</v>
      </c>
      <c r="F27" s="496">
        <v>25694</v>
      </c>
      <c r="G27" s="496">
        <v>17232</v>
      </c>
      <c r="H27" s="509">
        <v>296867</v>
      </c>
      <c r="I27" s="496">
        <v>150176</v>
      </c>
      <c r="J27" s="496" t="s">
        <v>11</v>
      </c>
      <c r="K27" s="496">
        <v>8102</v>
      </c>
      <c r="L27" s="496">
        <v>955</v>
      </c>
      <c r="M27" s="496" t="s">
        <v>11</v>
      </c>
      <c r="N27" s="51"/>
      <c r="O27" s="100" t="s">
        <v>35</v>
      </c>
      <c r="P27" s="496">
        <v>262089</v>
      </c>
      <c r="Q27" s="496">
        <v>155510</v>
      </c>
      <c r="R27" s="496">
        <v>139657</v>
      </c>
      <c r="S27" s="496">
        <v>57319</v>
      </c>
      <c r="T27" s="496">
        <v>26726</v>
      </c>
      <c r="U27" s="496">
        <v>17378</v>
      </c>
      <c r="V27" s="496">
        <f>SUM(P27+19696)</f>
        <v>281785</v>
      </c>
      <c r="W27" s="496"/>
      <c r="X27" s="496" t="s">
        <v>11</v>
      </c>
      <c r="Y27" s="496">
        <v>7520</v>
      </c>
      <c r="Z27" s="496">
        <v>1156</v>
      </c>
      <c r="AA27" s="496" t="s">
        <v>11</v>
      </c>
      <c r="AC27" s="6" t="s">
        <v>35</v>
      </c>
      <c r="AD27" s="177">
        <v>0.92047617283160477</v>
      </c>
      <c r="AE27" s="177">
        <v>1.0371164500319625</v>
      </c>
      <c r="AF27" s="177" t="s">
        <v>11</v>
      </c>
      <c r="AG27" s="177">
        <v>6.9714885213527538</v>
      </c>
      <c r="AH27" s="177" t="s">
        <v>11</v>
      </c>
      <c r="AI27" s="177" t="s">
        <v>11</v>
      </c>
      <c r="AJ27" s="1789"/>
      <c r="AK27" s="6" t="s">
        <v>35</v>
      </c>
      <c r="AL27" s="177">
        <v>0.93010273790301112</v>
      </c>
      <c r="AM27" s="225">
        <v>1</v>
      </c>
      <c r="AN27" s="177" t="s">
        <v>11</v>
      </c>
      <c r="AO27" s="177">
        <v>7.6222074468085106</v>
      </c>
      <c r="AP27" s="177" t="s">
        <v>11</v>
      </c>
      <c r="AQ27" s="177" t="s">
        <v>11</v>
      </c>
      <c r="AS27" s="107" t="s">
        <v>35</v>
      </c>
      <c r="AT27" s="177">
        <v>0.92047617283160477</v>
      </c>
      <c r="AU27" s="177">
        <v>0.93010273790301112</v>
      </c>
      <c r="AW27" s="107" t="s">
        <v>35</v>
      </c>
      <c r="AX27" s="177">
        <v>6.9714885213527538</v>
      </c>
      <c r="AY27" s="177">
        <v>7.6222074468085106</v>
      </c>
      <c r="BA27" s="107" t="s">
        <v>35</v>
      </c>
      <c r="BB27" s="177">
        <v>1.0371164500319625</v>
      </c>
      <c r="BC27" s="177">
        <v>1</v>
      </c>
      <c r="BD27" s="49"/>
      <c r="BE27" s="107" t="s">
        <v>35</v>
      </c>
      <c r="BF27" s="177" t="s">
        <v>11</v>
      </c>
      <c r="BG27" s="177" t="s">
        <v>11</v>
      </c>
      <c r="BH27" s="49"/>
      <c r="BI27" s="107" t="s">
        <v>35</v>
      </c>
      <c r="BJ27" s="177" t="s">
        <v>11</v>
      </c>
      <c r="BK27" s="177" t="s">
        <v>11</v>
      </c>
      <c r="BL27" s="49"/>
      <c r="BM27" s="107" t="s">
        <v>35</v>
      </c>
      <c r="BN27" s="177" t="s">
        <v>11</v>
      </c>
      <c r="BO27" s="177" t="s">
        <v>11</v>
      </c>
      <c r="BQ27"/>
      <c r="BR27"/>
      <c r="BS27"/>
      <c r="BT27"/>
    </row>
    <row r="28" spans="1:72" ht="15">
      <c r="A28" s="5" t="s">
        <v>22</v>
      </c>
      <c r="B28" s="496" t="s">
        <v>10</v>
      </c>
      <c r="C28" s="496" t="s">
        <v>10</v>
      </c>
      <c r="D28" s="496" t="s">
        <v>10</v>
      </c>
      <c r="E28" s="496" t="s">
        <v>10</v>
      </c>
      <c r="F28" s="496" t="s">
        <v>10</v>
      </c>
      <c r="G28" s="496" t="s">
        <v>10</v>
      </c>
      <c r="H28" s="496" t="s">
        <v>10</v>
      </c>
      <c r="I28" s="496" t="s">
        <v>10</v>
      </c>
      <c r="J28" s="496" t="s">
        <v>10</v>
      </c>
      <c r="K28" s="496" t="s">
        <v>10</v>
      </c>
      <c r="L28" s="496" t="s">
        <v>10</v>
      </c>
      <c r="M28" s="496" t="s">
        <v>10</v>
      </c>
      <c r="N28" s="51"/>
      <c r="O28" s="5" t="s">
        <v>22</v>
      </c>
      <c r="P28" s="496" t="s">
        <v>10</v>
      </c>
      <c r="Q28" s="496" t="s">
        <v>10</v>
      </c>
      <c r="R28" s="496" t="s">
        <v>10</v>
      </c>
      <c r="S28" s="496" t="s">
        <v>10</v>
      </c>
      <c r="T28" s="496" t="s">
        <v>10</v>
      </c>
      <c r="U28" s="496" t="s">
        <v>10</v>
      </c>
      <c r="V28" s="496" t="s">
        <v>10</v>
      </c>
      <c r="W28" s="496" t="s">
        <v>10</v>
      </c>
      <c r="X28" s="496" t="s">
        <v>10</v>
      </c>
      <c r="Y28" s="496" t="s">
        <v>10</v>
      </c>
      <c r="Z28" s="496" t="s">
        <v>10</v>
      </c>
      <c r="AA28" s="496" t="s">
        <v>10</v>
      </c>
      <c r="AC28" s="6"/>
      <c r="AD28" s="177"/>
      <c r="AE28" s="166"/>
      <c r="AF28" s="166"/>
      <c r="AG28" s="166"/>
      <c r="AH28" s="166"/>
      <c r="AI28" s="166"/>
      <c r="AJ28" s="1789"/>
      <c r="AK28" s="6"/>
      <c r="AL28" s="1467"/>
      <c r="AM28" s="166"/>
      <c r="AN28" s="166"/>
      <c r="AO28" s="166"/>
      <c r="AP28" s="166"/>
      <c r="AQ28" s="166"/>
      <c r="AS28" s="107"/>
      <c r="AT28" s="166"/>
      <c r="AU28" s="177"/>
      <c r="AW28" s="107"/>
      <c r="AX28" s="166"/>
      <c r="AY28" s="166"/>
      <c r="BA28" s="107"/>
      <c r="BB28" s="166"/>
      <c r="BC28" s="177"/>
      <c r="BD28" s="49"/>
      <c r="BE28" s="107"/>
      <c r="BF28" s="166"/>
      <c r="BG28" s="166"/>
      <c r="BH28" s="49"/>
      <c r="BI28" s="107"/>
      <c r="BJ28" s="166"/>
      <c r="BK28" s="177"/>
      <c r="BL28" s="49"/>
      <c r="BM28" s="107"/>
      <c r="BN28" s="166"/>
      <c r="BO28" s="166"/>
      <c r="BQ28"/>
      <c r="BR28"/>
      <c r="BS28"/>
      <c r="BT28"/>
    </row>
    <row r="29" spans="1:72" ht="15">
      <c r="A29" s="6"/>
      <c r="B29" s="67"/>
      <c r="C29" s="67"/>
      <c r="D29" s="67"/>
      <c r="E29" s="67"/>
      <c r="F29" s="67"/>
      <c r="G29" s="67"/>
      <c r="H29" s="67"/>
      <c r="I29" s="67"/>
      <c r="J29" s="67"/>
      <c r="K29" s="67"/>
      <c r="L29" s="67"/>
      <c r="M29" s="67"/>
      <c r="N29" s="51"/>
      <c r="O29" s="6"/>
      <c r="P29" s="38"/>
      <c r="Q29" s="38"/>
      <c r="R29" s="38"/>
      <c r="S29" s="38"/>
      <c r="T29" s="38"/>
      <c r="U29" s="38"/>
      <c r="V29" s="38"/>
      <c r="W29" s="38"/>
      <c r="X29" s="38"/>
      <c r="Y29" s="38"/>
      <c r="Z29" s="38"/>
      <c r="AA29" s="38"/>
      <c r="AC29" s="6"/>
      <c r="AD29" s="183"/>
      <c r="AE29" s="183"/>
      <c r="AF29" s="183"/>
      <c r="AG29" s="183"/>
      <c r="AH29" s="183"/>
      <c r="AI29" s="183"/>
      <c r="AJ29" s="1789"/>
      <c r="AK29" s="6"/>
      <c r="AL29" s="1468"/>
      <c r="AM29" s="183"/>
      <c r="AN29" s="183"/>
      <c r="AO29" s="183"/>
      <c r="AP29" s="183"/>
      <c r="AQ29" s="183"/>
      <c r="AS29" s="107"/>
      <c r="AT29" s="183"/>
      <c r="AU29" s="183"/>
      <c r="AW29" s="107"/>
      <c r="AX29" s="183"/>
      <c r="AY29" s="183"/>
      <c r="BA29" s="107"/>
      <c r="BB29" s="183"/>
      <c r="BC29" s="183"/>
      <c r="BD29" s="49"/>
      <c r="BE29" s="107"/>
      <c r="BF29" s="183"/>
      <c r="BG29" s="183"/>
      <c r="BH29" s="49"/>
      <c r="BI29" s="107"/>
      <c r="BJ29" s="183"/>
      <c r="BK29" s="183"/>
      <c r="BL29" s="49"/>
      <c r="BM29" s="107"/>
      <c r="BN29" s="183"/>
      <c r="BO29" s="183"/>
      <c r="BQ29"/>
      <c r="BR29"/>
      <c r="BS29"/>
      <c r="BT29"/>
    </row>
    <row r="30" spans="1:72" ht="15">
      <c r="A30" s="6" t="s">
        <v>23</v>
      </c>
      <c r="B30" s="67"/>
      <c r="C30" s="67"/>
      <c r="D30" s="67"/>
      <c r="E30" s="67"/>
      <c r="F30" s="67"/>
      <c r="G30" s="67"/>
      <c r="H30" s="67"/>
      <c r="I30" s="67"/>
      <c r="J30" s="67"/>
      <c r="K30" s="67"/>
      <c r="L30" s="67"/>
      <c r="M30" s="67"/>
      <c r="N30" s="51"/>
      <c r="O30" s="6" t="s">
        <v>23</v>
      </c>
      <c r="P30" s="38"/>
      <c r="Q30" s="38"/>
      <c r="R30" s="38"/>
      <c r="S30" s="38"/>
      <c r="T30" s="38"/>
      <c r="U30" s="38"/>
      <c r="V30" s="38"/>
      <c r="W30" s="38"/>
      <c r="X30" s="38"/>
      <c r="Y30" s="38"/>
      <c r="Z30" s="38"/>
      <c r="AA30" s="38"/>
      <c r="AC30" s="6" t="s">
        <v>23</v>
      </c>
      <c r="AD30" s="183">
        <v>32.252295209028034</v>
      </c>
      <c r="AE30" s="183">
        <v>13.741403451692619</v>
      </c>
      <c r="AF30" s="183">
        <v>6.5556975032321585</v>
      </c>
      <c r="AG30" s="183">
        <v>9.6318866572143751</v>
      </c>
      <c r="AH30" s="183">
        <v>4.9509017418633681</v>
      </c>
      <c r="AI30" s="183">
        <v>4.7448835361163981</v>
      </c>
      <c r="AJ30" s="1789"/>
      <c r="AK30" s="6" t="s">
        <v>23</v>
      </c>
      <c r="AL30" s="183">
        <v>15.014814901209526</v>
      </c>
      <c r="AM30" s="183">
        <v>9.4227839862673477</v>
      </c>
      <c r="AN30" s="183">
        <v>8.820515650551183</v>
      </c>
      <c r="AO30" s="183">
        <v>10.380485621005134</v>
      </c>
      <c r="AP30" s="183">
        <v>5.6027958307605044</v>
      </c>
      <c r="AQ30" s="183">
        <v>6.3139718235079201</v>
      </c>
      <c r="AS30" s="107" t="s">
        <v>23</v>
      </c>
      <c r="AT30" s="183">
        <v>32.252295209028034</v>
      </c>
      <c r="AU30" s="183">
        <v>15.014798374509724</v>
      </c>
      <c r="AW30" s="107" t="s">
        <v>23</v>
      </c>
      <c r="AX30" s="183">
        <v>9.6318866572143751</v>
      </c>
      <c r="AY30" s="183">
        <v>10.380485621005134</v>
      </c>
      <c r="BA30" s="107" t="s">
        <v>23</v>
      </c>
      <c r="BB30" s="183">
        <v>13.741403451692619</v>
      </c>
      <c r="BC30" s="183">
        <v>9.4227645934249225</v>
      </c>
      <c r="BD30" s="49"/>
      <c r="BE30" s="107" t="s">
        <v>23</v>
      </c>
      <c r="BF30" s="183">
        <v>4.9509017418633681</v>
      </c>
      <c r="BG30" s="183">
        <v>5.6027958307605044</v>
      </c>
      <c r="BH30" s="49"/>
      <c r="BI30" s="107" t="s">
        <v>23</v>
      </c>
      <c r="BJ30" s="183">
        <v>6.5046736660008939</v>
      </c>
      <c r="BK30" s="183">
        <v>8.820515650551183</v>
      </c>
      <c r="BL30" s="49"/>
      <c r="BM30" s="107" t="s">
        <v>23</v>
      </c>
      <c r="BN30" s="183">
        <v>4.7448835361163981</v>
      </c>
      <c r="BO30" s="183">
        <v>6.3139718235079201</v>
      </c>
      <c r="BP30" s="50"/>
      <c r="BQ30"/>
      <c r="BR30"/>
      <c r="BS30"/>
      <c r="BT30"/>
    </row>
    <row r="31" spans="1:72" ht="15">
      <c r="A31"/>
      <c r="B31"/>
      <c r="C31"/>
      <c r="D31"/>
      <c r="E31"/>
      <c r="F31"/>
      <c r="G31"/>
      <c r="H31"/>
      <c r="I31"/>
      <c r="J31"/>
      <c r="K31"/>
      <c r="L31"/>
      <c r="M31"/>
      <c r="N31" s="51"/>
      <c r="O31"/>
      <c r="P31"/>
      <c r="Q31"/>
      <c r="R31"/>
      <c r="S31"/>
      <c r="T31"/>
      <c r="U31"/>
      <c r="V31"/>
      <c r="W31"/>
      <c r="X31"/>
      <c r="Y31"/>
      <c r="Z31"/>
      <c r="AA31"/>
      <c r="AC31" s="1790"/>
      <c r="AD31" s="50"/>
      <c r="AE31" s="50"/>
      <c r="AF31" s="50"/>
      <c r="AG31" s="50"/>
      <c r="AH31" s="50"/>
      <c r="AI31" s="50"/>
      <c r="AJ31" s="50"/>
      <c r="AK31" s="50"/>
      <c r="AL31" s="50"/>
      <c r="AM31" s="50"/>
      <c r="AN31" s="50"/>
      <c r="AO31" s="50"/>
      <c r="AP31" s="50"/>
      <c r="AQ31" s="50"/>
      <c r="AT31" s="50"/>
      <c r="AU31" s="50"/>
      <c r="AV31" s="50"/>
      <c r="AW31" s="50"/>
      <c r="AX31" s="50"/>
      <c r="AY31" s="50"/>
      <c r="AZ31" s="50"/>
      <c r="BA31" s="50"/>
      <c r="BB31" s="50"/>
      <c r="BC31" s="50"/>
      <c r="BD31" s="50"/>
      <c r="BE31" s="50"/>
      <c r="BF31" s="50"/>
      <c r="BG31" s="50"/>
      <c r="BH31" s="50"/>
      <c r="BI31" s="50"/>
      <c r="BJ31" s="50"/>
      <c r="BK31" s="50"/>
      <c r="BL31" s="50"/>
      <c r="BM31" s="50"/>
      <c r="BN31" s="50"/>
      <c r="BO31" s="50"/>
      <c r="BQ31"/>
      <c r="BR31"/>
      <c r="BS31"/>
      <c r="BT31"/>
    </row>
    <row r="32" spans="1:72" s="48" customFormat="1" ht="15">
      <c r="A32" s="505" t="s">
        <v>123</v>
      </c>
      <c r="B32" s="41"/>
      <c r="C32" s="47"/>
      <c r="D32" s="47"/>
      <c r="E32" s="47"/>
      <c r="F32" s="47"/>
      <c r="G32" s="47"/>
      <c r="H32" s="223"/>
      <c r="I32" s="47"/>
      <c r="J32" s="47"/>
      <c r="K32" s="223"/>
      <c r="L32" s="223"/>
      <c r="M32" s="223"/>
      <c r="O32" s="34"/>
      <c r="P32" s="34"/>
      <c r="Q32" s="34"/>
      <c r="R32" s="34"/>
      <c r="S32" s="34"/>
      <c r="T32" s="34"/>
      <c r="U32" s="34"/>
      <c r="V32" s="34"/>
      <c r="W32" s="34"/>
      <c r="X32" s="34"/>
      <c r="Y32" s="34"/>
      <c r="Z32" s="34"/>
      <c r="AA32" s="34"/>
      <c r="AD32" s="1791"/>
      <c r="AE32" s="1791"/>
      <c r="AF32" s="1791"/>
      <c r="AG32" s="1791"/>
      <c r="AH32" s="1791"/>
      <c r="AI32" s="1791"/>
      <c r="BQ32"/>
      <c r="BR32"/>
      <c r="BS32"/>
      <c r="BT32"/>
    </row>
    <row r="33" spans="1:69" s="48" customFormat="1" ht="12.95" customHeight="1">
      <c r="A33" s="109" t="s">
        <v>218</v>
      </c>
      <c r="B33" s="55"/>
      <c r="C33" s="69"/>
      <c r="D33" s="69"/>
      <c r="E33" s="69"/>
      <c r="F33" s="69"/>
      <c r="G33" s="69"/>
      <c r="H33" s="224"/>
      <c r="I33" s="69"/>
      <c r="J33" s="69"/>
      <c r="K33" s="47"/>
      <c r="L33" s="68"/>
      <c r="M33" s="68"/>
      <c r="O33" s="34"/>
      <c r="P33" s="34"/>
      <c r="Q33" s="34"/>
      <c r="R33" s="34"/>
      <c r="S33" s="34"/>
      <c r="T33" s="34"/>
      <c r="U33" s="34"/>
      <c r="V33" s="34"/>
      <c r="W33" s="34"/>
      <c r="X33" s="34"/>
      <c r="Y33" s="34"/>
      <c r="Z33" s="34"/>
      <c r="AA33" s="34"/>
      <c r="AS33" s="2319" t="s">
        <v>51</v>
      </c>
      <c r="AT33" s="2319"/>
      <c r="AU33" s="2319"/>
      <c r="AV33" s="2319"/>
      <c r="AW33" s="2319"/>
      <c r="AX33" s="2319"/>
      <c r="AY33" s="2319"/>
      <c r="AZ33" s="34"/>
      <c r="BA33" s="2348" t="s">
        <v>232</v>
      </c>
      <c r="BB33" s="2349"/>
      <c r="BC33" s="2349"/>
      <c r="BD33" s="2349"/>
      <c r="BE33" s="2349"/>
      <c r="BF33" s="2349"/>
      <c r="BG33" s="2349"/>
      <c r="BH33" s="34"/>
      <c r="BI33" s="2350" t="s">
        <v>109</v>
      </c>
      <c r="BJ33" s="2351"/>
      <c r="BK33" s="2351"/>
      <c r="BL33" s="2351"/>
      <c r="BM33" s="2351"/>
      <c r="BN33" s="2351"/>
      <c r="BO33" s="2351"/>
    </row>
    <row r="34" spans="1:69" s="48" customFormat="1" ht="84" customHeight="1">
      <c r="A34" s="20"/>
      <c r="B34" s="56"/>
      <c r="C34" s="69"/>
      <c r="D34" s="69"/>
      <c r="E34" s="69"/>
      <c r="F34" s="69"/>
      <c r="G34" s="69"/>
      <c r="H34" s="69"/>
      <c r="I34" s="69"/>
      <c r="J34" s="69"/>
      <c r="K34" s="47"/>
      <c r="L34" s="68"/>
      <c r="M34" s="68"/>
      <c r="O34" s="87" t="s">
        <v>15</v>
      </c>
      <c r="P34" s="762" t="s">
        <v>132</v>
      </c>
      <c r="Q34"/>
      <c r="R34"/>
      <c r="S34"/>
      <c r="T34"/>
      <c r="U34"/>
      <c r="V34"/>
      <c r="W34"/>
      <c r="X34"/>
      <c r="Y34"/>
      <c r="Z34" s="83"/>
      <c r="AA34" s="34"/>
      <c r="AG34" s="1431" t="s">
        <v>775</v>
      </c>
      <c r="AS34" s="213"/>
      <c r="AT34" s="2337" t="s">
        <v>219</v>
      </c>
      <c r="AU34" s="2337"/>
      <c r="AV34" s="208"/>
      <c r="AW34" s="213"/>
      <c r="AX34" s="2339" t="s">
        <v>219</v>
      </c>
      <c r="AY34" s="2339"/>
      <c r="AZ34" s="34"/>
      <c r="BA34" s="213"/>
      <c r="BB34" s="2337" t="s">
        <v>233</v>
      </c>
      <c r="BC34" s="2337"/>
      <c r="BD34" s="208"/>
      <c r="BE34" s="213"/>
      <c r="BF34" s="2339" t="s">
        <v>233</v>
      </c>
      <c r="BG34" s="2339"/>
      <c r="BH34" s="34"/>
      <c r="BI34" s="213"/>
      <c r="BJ34" s="2337" t="s">
        <v>233</v>
      </c>
      <c r="BK34" s="2337"/>
      <c r="BL34" s="208"/>
      <c r="BM34" s="213"/>
      <c r="BN34" s="2337" t="s">
        <v>219</v>
      </c>
      <c r="BO34" s="2337"/>
      <c r="BQ34"/>
    </row>
    <row r="35" spans="1:69" s="48" customFormat="1" ht="27.2" customHeight="1">
      <c r="A35" s="3" t="s">
        <v>26</v>
      </c>
      <c r="B35" s="749"/>
      <c r="C35" s="756"/>
      <c r="D35" s="756"/>
      <c r="E35" s="756"/>
      <c r="F35" s="756"/>
      <c r="G35" s="756"/>
      <c r="H35" s="756"/>
      <c r="I35" s="756"/>
      <c r="J35" s="756"/>
      <c r="K35" s="757"/>
      <c r="L35" s="757"/>
      <c r="M35" s="757"/>
      <c r="O35" s="87"/>
      <c r="P35" s="762" t="s">
        <v>133</v>
      </c>
      <c r="Q35"/>
      <c r="R35"/>
      <c r="S35"/>
      <c r="T35"/>
      <c r="U35"/>
      <c r="V35"/>
      <c r="W35"/>
      <c r="X35"/>
      <c r="Y35"/>
      <c r="Z35" s="83"/>
      <c r="AA35" s="34"/>
      <c r="AG35" s="1430" t="s">
        <v>774</v>
      </c>
      <c r="AS35" s="214"/>
      <c r="AT35" s="2339" t="s">
        <v>107</v>
      </c>
      <c r="AU35" s="2339"/>
      <c r="AV35" s="34"/>
      <c r="AW35" s="214"/>
      <c r="AX35" s="2336" t="s">
        <v>231</v>
      </c>
      <c r="AY35" s="2336"/>
      <c r="AZ35" s="34"/>
      <c r="BA35" s="214"/>
      <c r="BB35" s="2339" t="s">
        <v>107</v>
      </c>
      <c r="BC35" s="2339"/>
      <c r="BD35" s="34"/>
      <c r="BE35" s="214"/>
      <c r="BF35" s="2336" t="s">
        <v>231</v>
      </c>
      <c r="BG35" s="2336"/>
      <c r="BH35" s="34"/>
      <c r="BI35" s="214"/>
      <c r="BJ35" s="2339" t="s">
        <v>107</v>
      </c>
      <c r="BK35" s="2339"/>
      <c r="BL35" s="34"/>
      <c r="BM35" s="214"/>
      <c r="BN35" s="2336" t="s">
        <v>231</v>
      </c>
      <c r="BO35" s="2336"/>
      <c r="BQ35"/>
    </row>
    <row r="36" spans="1:69" s="48" customFormat="1" ht="15">
      <c r="A36" s="2352" t="s">
        <v>28</v>
      </c>
      <c r="B36" s="748" t="s">
        <v>125</v>
      </c>
      <c r="C36" s="756"/>
      <c r="D36" s="756"/>
      <c r="E36" s="756"/>
      <c r="F36" s="756"/>
      <c r="G36" s="756"/>
      <c r="H36" s="756"/>
      <c r="I36" s="756"/>
      <c r="J36" s="756"/>
      <c r="K36" s="757"/>
      <c r="L36" s="757"/>
      <c r="M36" s="757"/>
      <c r="O36" s="87"/>
      <c r="P36" s="762" t="s">
        <v>134</v>
      </c>
      <c r="Q36"/>
      <c r="R36"/>
      <c r="S36"/>
      <c r="T36"/>
      <c r="U36"/>
      <c r="V36"/>
      <c r="W36"/>
      <c r="X36"/>
      <c r="Y36"/>
      <c r="Z36" s="83"/>
      <c r="AA36" s="34"/>
      <c r="AG36" s="1430" t="s">
        <v>771</v>
      </c>
      <c r="AK36" s="49"/>
      <c r="AL36" s="49"/>
      <c r="AM36" s="49"/>
      <c r="AN36" s="49"/>
      <c r="AO36" s="49"/>
      <c r="AP36" s="49"/>
      <c r="AQ36" s="49"/>
      <c r="AS36" s="215"/>
      <c r="AT36" s="209">
        <v>2013</v>
      </c>
      <c r="AU36" s="210">
        <v>2015</v>
      </c>
      <c r="AV36" s="34"/>
      <c r="AW36" s="215"/>
      <c r="AX36" s="209">
        <v>2013</v>
      </c>
      <c r="AY36" s="210">
        <v>2015</v>
      </c>
      <c r="AZ36" s="34"/>
      <c r="BA36" s="215"/>
      <c r="BB36" s="209">
        <v>2013</v>
      </c>
      <c r="BC36" s="210">
        <v>2015</v>
      </c>
      <c r="BD36" s="34"/>
      <c r="BE36" s="215"/>
      <c r="BF36" s="209">
        <v>2013</v>
      </c>
      <c r="BG36" s="210">
        <v>2015</v>
      </c>
      <c r="BH36" s="34"/>
      <c r="BI36" s="215"/>
      <c r="BJ36" s="209">
        <v>2013</v>
      </c>
      <c r="BK36" s="210">
        <v>2015</v>
      </c>
      <c r="BL36" s="34"/>
      <c r="BM36" s="215"/>
      <c r="BN36" s="209">
        <v>2013</v>
      </c>
      <c r="BO36" s="210">
        <v>2015</v>
      </c>
      <c r="BQ36"/>
    </row>
    <row r="37" spans="1:69" s="48" customFormat="1" ht="15">
      <c r="A37" s="2352"/>
      <c r="B37" s="748" t="s">
        <v>958</v>
      </c>
      <c r="C37" s="757"/>
      <c r="D37" s="757"/>
      <c r="E37" s="757"/>
      <c r="F37" s="757"/>
      <c r="G37" s="757"/>
      <c r="H37" s="757"/>
      <c r="I37" s="757"/>
      <c r="J37" s="757"/>
      <c r="K37" s="757"/>
      <c r="L37" s="757"/>
      <c r="M37" s="757"/>
      <c r="O37" s="34"/>
      <c r="P37" s="34"/>
      <c r="Q37" s="34"/>
      <c r="R37" s="34"/>
      <c r="S37" s="34"/>
      <c r="T37" s="34"/>
      <c r="U37" s="34"/>
      <c r="V37" s="34"/>
      <c r="W37" s="34"/>
      <c r="X37" s="34"/>
      <c r="Y37" s="34"/>
      <c r="Z37" s="34"/>
      <c r="AA37" s="34"/>
      <c r="AV37" s="49"/>
      <c r="AZ37" s="49"/>
      <c r="BD37" s="49"/>
      <c r="BH37" s="49"/>
      <c r="BL37" s="49"/>
      <c r="BQ37"/>
    </row>
    <row r="38" spans="1:69" ht="15">
      <c r="A38" s="2352"/>
      <c r="B38" s="748" t="s">
        <v>717</v>
      </c>
      <c r="C38" s="757"/>
      <c r="D38" s="757"/>
      <c r="E38" s="757"/>
      <c r="F38" s="757"/>
      <c r="G38" s="757"/>
      <c r="H38" s="757"/>
      <c r="I38" s="757"/>
      <c r="J38" s="757"/>
      <c r="K38" s="757"/>
      <c r="L38" s="757"/>
      <c r="M38" s="757"/>
      <c r="AS38" s="107" t="s">
        <v>35</v>
      </c>
      <c r="AT38" s="177">
        <v>0.92047617283160477</v>
      </c>
      <c r="AU38" s="177">
        <v>0.93010273790301112</v>
      </c>
      <c r="AW38" s="107" t="s">
        <v>34</v>
      </c>
      <c r="AX38" s="207">
        <v>2.0311585110832286</v>
      </c>
      <c r="AY38" s="207">
        <v>2.848901914230598</v>
      </c>
      <c r="BA38" s="107" t="s">
        <v>35</v>
      </c>
      <c r="BB38" s="177">
        <v>1.0371164500319625</v>
      </c>
      <c r="BC38" s="177">
        <v>1</v>
      </c>
      <c r="BE38" s="107" t="s">
        <v>29</v>
      </c>
      <c r="BF38" s="207">
        <v>2.4276185041616656</v>
      </c>
      <c r="BG38" s="207"/>
      <c r="BI38" s="6" t="s">
        <v>19</v>
      </c>
      <c r="BJ38" s="177">
        <v>2.070392156862745</v>
      </c>
      <c r="BK38" s="177"/>
      <c r="BM38" s="107" t="s">
        <v>34</v>
      </c>
      <c r="BN38" s="207">
        <v>2.8785987104193191</v>
      </c>
      <c r="BO38" s="207">
        <v>2.8877625496715593</v>
      </c>
      <c r="BQ38"/>
    </row>
    <row r="39" spans="1:69" ht="15" customHeight="1">
      <c r="A39" s="1555" t="s">
        <v>246</v>
      </c>
      <c r="B39" s="748" t="s">
        <v>983</v>
      </c>
      <c r="C39" s="757"/>
      <c r="D39" s="757"/>
      <c r="E39" s="757"/>
      <c r="F39" s="757"/>
      <c r="G39" s="757"/>
      <c r="H39" s="757"/>
      <c r="I39" s="757"/>
      <c r="J39" s="757"/>
      <c r="K39" s="757"/>
      <c r="L39" s="757"/>
      <c r="M39" s="757"/>
      <c r="AS39" s="107" t="s">
        <v>32</v>
      </c>
      <c r="AT39" s="177">
        <v>2.9</v>
      </c>
      <c r="AU39" s="177">
        <v>2.9</v>
      </c>
      <c r="AW39" s="107" t="s">
        <v>32</v>
      </c>
      <c r="AX39" s="207">
        <v>4</v>
      </c>
      <c r="AY39" s="207">
        <v>4</v>
      </c>
      <c r="BA39" s="107" t="s">
        <v>34</v>
      </c>
      <c r="BB39" s="177">
        <v>2.4638188998275767</v>
      </c>
      <c r="BC39" s="177">
        <v>2.445267742430731</v>
      </c>
      <c r="BE39" s="107" t="s">
        <v>31</v>
      </c>
      <c r="BF39" s="207">
        <v>3.4600057339449539</v>
      </c>
      <c r="BG39" s="207"/>
      <c r="BI39" s="107" t="s">
        <v>31</v>
      </c>
      <c r="BJ39" s="177">
        <v>2.9024676638485438</v>
      </c>
      <c r="BK39" s="177"/>
      <c r="BM39" s="6" t="s">
        <v>18</v>
      </c>
      <c r="BN39" s="207">
        <v>3.0132255545300568</v>
      </c>
      <c r="BO39" s="207"/>
      <c r="BQ39"/>
    </row>
    <row r="40" spans="1:69" ht="58.7" customHeight="1">
      <c r="A40" s="1555" t="s">
        <v>13</v>
      </c>
      <c r="B40" s="2353" t="s">
        <v>702</v>
      </c>
      <c r="C40" s="2354"/>
      <c r="D40" s="2354"/>
      <c r="E40" s="2354"/>
      <c r="F40" s="2354"/>
      <c r="G40" s="2354"/>
      <c r="H40" s="2354"/>
      <c r="I40" s="2354"/>
      <c r="J40" s="2354"/>
      <c r="K40" s="2354"/>
      <c r="L40" s="2354"/>
      <c r="M40" s="2354"/>
      <c r="AS40" s="6" t="s">
        <v>34</v>
      </c>
      <c r="AT40" s="177">
        <v>3.9725422400156782</v>
      </c>
      <c r="AU40" s="177">
        <v>3.7078373283059523</v>
      </c>
      <c r="AW40" s="107" t="s">
        <v>18</v>
      </c>
      <c r="AX40" s="207">
        <v>5.4735132484831155</v>
      </c>
      <c r="AY40" s="207"/>
      <c r="BA40" s="107" t="s">
        <v>29</v>
      </c>
      <c r="BB40" s="177">
        <v>2.8692097369329193</v>
      </c>
      <c r="BC40" s="177"/>
      <c r="BE40" s="107" t="s">
        <v>20</v>
      </c>
      <c r="BF40" s="207">
        <v>3.4619316432310376</v>
      </c>
      <c r="BG40" s="207">
        <v>3.7114646652203089</v>
      </c>
      <c r="BI40" s="107" t="s">
        <v>32</v>
      </c>
      <c r="BJ40" s="177">
        <v>3</v>
      </c>
      <c r="BK40" s="177">
        <v>3</v>
      </c>
      <c r="BM40" s="107" t="s">
        <v>20</v>
      </c>
      <c r="BN40" s="207">
        <v>3.404557926963764</v>
      </c>
      <c r="BO40" s="207">
        <v>4.0018234961675674</v>
      </c>
      <c r="BQ40"/>
    </row>
    <row r="41" spans="1:69" ht="15">
      <c r="A41" s="758" t="s">
        <v>30</v>
      </c>
      <c r="B41" s="759" t="s">
        <v>236</v>
      </c>
      <c r="C41" s="760"/>
      <c r="D41" s="760"/>
      <c r="E41" s="760"/>
      <c r="F41" s="760"/>
      <c r="G41" s="760"/>
      <c r="H41" s="760"/>
      <c r="I41" s="760"/>
      <c r="J41" s="760"/>
      <c r="K41" s="760"/>
      <c r="L41" s="760"/>
      <c r="M41" s="760"/>
      <c r="AS41" s="107" t="s">
        <v>79</v>
      </c>
      <c r="AT41" s="177">
        <v>5.6210033957763921</v>
      </c>
      <c r="AU41" s="177">
        <v>6.7806340932507956</v>
      </c>
      <c r="AW41" s="107" t="s">
        <v>31</v>
      </c>
      <c r="AX41" s="207">
        <v>6.4615553281683962</v>
      </c>
      <c r="AY41" s="207"/>
      <c r="BA41" s="107" t="s">
        <v>32</v>
      </c>
      <c r="BB41" s="177">
        <v>3</v>
      </c>
      <c r="BC41" s="177">
        <v>3</v>
      </c>
      <c r="BE41" s="107" t="s">
        <v>17</v>
      </c>
      <c r="BF41" s="207">
        <v>3.6546637190715074</v>
      </c>
      <c r="BG41" s="207"/>
      <c r="BI41" s="107" t="s">
        <v>34</v>
      </c>
      <c r="BJ41" s="177">
        <v>3.4098671726755216</v>
      </c>
      <c r="BK41" s="177">
        <v>2.4363912927295526</v>
      </c>
      <c r="BM41" s="107" t="s">
        <v>32</v>
      </c>
      <c r="BN41" s="207">
        <v>4</v>
      </c>
      <c r="BO41" s="207">
        <v>4</v>
      </c>
      <c r="BQ41"/>
    </row>
    <row r="42" spans="1:69" ht="15">
      <c r="A42" s="758" t="s">
        <v>31</v>
      </c>
      <c r="B42" s="759" t="s">
        <v>959</v>
      </c>
      <c r="C42" s="760"/>
      <c r="D42" s="760"/>
      <c r="E42" s="760"/>
      <c r="F42" s="760"/>
      <c r="G42" s="760"/>
      <c r="H42" s="760"/>
      <c r="I42" s="760"/>
      <c r="J42" s="760"/>
      <c r="K42" s="760"/>
      <c r="L42" s="760"/>
      <c r="M42" s="760"/>
      <c r="AS42" s="107" t="s">
        <v>29</v>
      </c>
      <c r="AT42" s="177">
        <v>7.3282880933215448</v>
      </c>
      <c r="AU42" s="177"/>
      <c r="AW42" s="107" t="s">
        <v>35</v>
      </c>
      <c r="AX42" s="207">
        <v>6.9714885213527538</v>
      </c>
      <c r="AY42" s="207">
        <v>7.6222074468085106</v>
      </c>
      <c r="BA42" s="107" t="s">
        <v>79</v>
      </c>
      <c r="BB42" s="177">
        <v>7.3508630646060933</v>
      </c>
      <c r="BC42" s="177">
        <v>6.5994780055462572</v>
      </c>
      <c r="BE42" s="107" t="s">
        <v>32</v>
      </c>
      <c r="BF42" s="207">
        <v>4</v>
      </c>
      <c r="BG42" s="207">
        <v>4</v>
      </c>
      <c r="BI42" s="107" t="s">
        <v>30</v>
      </c>
      <c r="BJ42" s="177">
        <v>3.4334771360346985</v>
      </c>
      <c r="BK42" s="177">
        <v>0.97718269392903523</v>
      </c>
      <c r="BM42" s="107" t="s">
        <v>17</v>
      </c>
      <c r="BN42" s="207">
        <v>4.0275478690549722</v>
      </c>
      <c r="BO42" s="207">
        <v>4.124916312118005</v>
      </c>
      <c r="BQ42"/>
    </row>
    <row r="43" spans="1:69" ht="15">
      <c r="A43" s="2355" t="s">
        <v>32</v>
      </c>
      <c r="B43" s="3" t="s">
        <v>152</v>
      </c>
      <c r="C43" s="760"/>
      <c r="D43" s="760"/>
      <c r="E43" s="3"/>
      <c r="F43" s="760"/>
      <c r="G43" s="760"/>
      <c r="H43" s="3"/>
      <c r="I43" s="760"/>
      <c r="J43" s="760"/>
      <c r="K43" s="3"/>
      <c r="L43" s="760"/>
      <c r="M43" s="760"/>
      <c r="AS43" s="107" t="s">
        <v>30</v>
      </c>
      <c r="AT43" s="177">
        <v>7.6121277514878107</v>
      </c>
      <c r="AU43" s="177">
        <v>4.1251628712643624</v>
      </c>
      <c r="AW43" s="107" t="s">
        <v>20</v>
      </c>
      <c r="AX43" s="207">
        <v>6.9810102439644641</v>
      </c>
      <c r="AY43" s="207">
        <v>6.6125360893761247</v>
      </c>
      <c r="BA43" s="107" t="s">
        <v>30</v>
      </c>
      <c r="BB43" s="177">
        <v>9.1988642174157587</v>
      </c>
      <c r="BC43" s="177">
        <v>2.955002638788216</v>
      </c>
      <c r="BE43" s="107" t="s">
        <v>77</v>
      </c>
      <c r="BF43" s="207">
        <v>4.2828192519743702</v>
      </c>
      <c r="BG43" s="207"/>
      <c r="BI43" s="107" t="s">
        <v>77</v>
      </c>
      <c r="BJ43" s="177">
        <v>4.0744274809160306</v>
      </c>
      <c r="BK43" s="177"/>
      <c r="BM43" s="107" t="s">
        <v>31</v>
      </c>
      <c r="BN43" s="207">
        <v>4.7650856503400192</v>
      </c>
      <c r="BO43" s="207"/>
      <c r="BQ43"/>
    </row>
    <row r="44" spans="1:69" ht="15">
      <c r="A44" s="2355"/>
      <c r="B44" s="3" t="s">
        <v>154</v>
      </c>
      <c r="C44" s="3"/>
      <c r="D44" s="3"/>
      <c r="E44" s="3"/>
      <c r="F44" s="3"/>
      <c r="G44" s="3"/>
      <c r="H44" s="3"/>
      <c r="I44" s="3"/>
      <c r="J44" s="3"/>
      <c r="K44" s="3"/>
      <c r="L44" s="3"/>
      <c r="M44" s="3"/>
      <c r="AS44" s="107" t="s">
        <v>13</v>
      </c>
      <c r="AT44" s="177">
        <v>18.896603671840541</v>
      </c>
      <c r="AU44" s="177">
        <v>18.71447694327518</v>
      </c>
      <c r="AW44" s="107" t="s">
        <v>29</v>
      </c>
      <c r="AX44" s="207">
        <v>7.5684724915290751</v>
      </c>
      <c r="AY44" s="207"/>
      <c r="BA44" s="107" t="s">
        <v>20</v>
      </c>
      <c r="BB44" s="177">
        <v>9.5222433128067365</v>
      </c>
      <c r="BC44" s="177">
        <v>9.0017210886605294</v>
      </c>
      <c r="BE44" s="107" t="s">
        <v>18</v>
      </c>
      <c r="BF44" s="207">
        <v>4.597802387582842</v>
      </c>
      <c r="BG44" s="207"/>
      <c r="BI44" s="107" t="s">
        <v>20</v>
      </c>
      <c r="BJ44" s="177">
        <v>4.7580569924017038</v>
      </c>
      <c r="BK44" s="177">
        <v>9.0832788897698027</v>
      </c>
      <c r="BM44" s="107" t="s">
        <v>88</v>
      </c>
      <c r="BN44" s="207">
        <v>4.80875545158026</v>
      </c>
      <c r="BO44" s="207">
        <v>13.995390902391639</v>
      </c>
      <c r="BQ44"/>
    </row>
    <row r="45" spans="1:69" ht="15">
      <c r="A45" s="758" t="s">
        <v>19</v>
      </c>
      <c r="B45" s="93" t="s">
        <v>182</v>
      </c>
      <c r="C45" s="760"/>
      <c r="D45" s="760"/>
      <c r="E45" s="760"/>
      <c r="F45" s="760"/>
      <c r="G45" s="760"/>
      <c r="H45" s="760"/>
      <c r="I45" s="760"/>
      <c r="J45" s="760"/>
      <c r="K45" s="760"/>
      <c r="L45" s="760"/>
      <c r="M45" s="760"/>
      <c r="O45" s="49"/>
      <c r="P45" s="49"/>
      <c r="Q45" s="49"/>
      <c r="R45" s="49"/>
      <c r="S45" s="49"/>
      <c r="AS45" s="107" t="s">
        <v>77</v>
      </c>
      <c r="AT45" s="177">
        <v>20.000159092114334</v>
      </c>
      <c r="AU45" s="177"/>
      <c r="AW45" s="107" t="s">
        <v>17</v>
      </c>
      <c r="AX45" s="207">
        <v>8.5684063908234336</v>
      </c>
      <c r="AY45" s="207">
        <v>7.4999241185100249</v>
      </c>
      <c r="BA45" s="107" t="s">
        <v>17</v>
      </c>
      <c r="BB45" s="177">
        <v>11.452036903705441</v>
      </c>
      <c r="BC45" s="177">
        <v>10.221604426742228</v>
      </c>
      <c r="BE45" s="107" t="s">
        <v>34</v>
      </c>
      <c r="BF45" s="207">
        <v>5.1544249775381852</v>
      </c>
      <c r="BG45" s="207">
        <v>5.0554569653948533</v>
      </c>
      <c r="BI45" s="107" t="s">
        <v>13</v>
      </c>
      <c r="BJ45" s="177">
        <v>5.119999319278322</v>
      </c>
      <c r="BK45" s="177">
        <v>18.873534178055099</v>
      </c>
      <c r="BM45" s="107" t="s">
        <v>29</v>
      </c>
      <c r="BN45" s="207">
        <v>6.015312171821539</v>
      </c>
      <c r="BO45" s="207"/>
      <c r="BQ45"/>
    </row>
    <row r="46" spans="1:69" ht="15">
      <c r="A46" s="758" t="s">
        <v>33</v>
      </c>
      <c r="B46" s="136" t="s">
        <v>778</v>
      </c>
      <c r="C46" s="1425"/>
      <c r="D46" s="1425"/>
      <c r="E46" s="1425"/>
      <c r="F46" s="1425"/>
      <c r="G46" s="1425"/>
      <c r="H46" s="1425"/>
      <c r="I46" s="1425"/>
      <c r="J46" s="1425"/>
      <c r="K46" s="1425"/>
      <c r="L46" s="1425"/>
      <c r="M46" s="1425"/>
      <c r="N46" s="49"/>
      <c r="AS46" s="107" t="s">
        <v>17</v>
      </c>
      <c r="AT46" s="177">
        <v>21.92236415474061</v>
      </c>
      <c r="AU46" s="177">
        <v>18.95121557926073</v>
      </c>
      <c r="AW46" s="107" t="s">
        <v>13</v>
      </c>
      <c r="AX46" s="207">
        <v>10.681873811835546</v>
      </c>
      <c r="AY46" s="207">
        <v>10.815294340044829</v>
      </c>
      <c r="BA46" s="107" t="s">
        <v>31</v>
      </c>
      <c r="BB46" s="177">
        <v>13.70102036796281</v>
      </c>
      <c r="BC46" s="177"/>
      <c r="BE46" s="107" t="s">
        <v>33</v>
      </c>
      <c r="BF46" s="207">
        <v>7.3102145045965239</v>
      </c>
      <c r="BG46" s="207">
        <v>6.4034571184347993</v>
      </c>
      <c r="BI46" s="107" t="s">
        <v>88</v>
      </c>
      <c r="BJ46" s="177">
        <v>8</v>
      </c>
      <c r="BK46" s="177">
        <v>1.6808782040034147</v>
      </c>
      <c r="BM46" s="107" t="s">
        <v>13</v>
      </c>
      <c r="BN46" s="207">
        <v>6.4241385090813683</v>
      </c>
      <c r="BO46" s="207">
        <v>5.6060604451054337</v>
      </c>
      <c r="BQ46"/>
    </row>
    <row r="47" spans="1:69" ht="15">
      <c r="A47" s="758" t="s">
        <v>79</v>
      </c>
      <c r="B47" s="758" t="s">
        <v>703</v>
      </c>
      <c r="C47" s="758"/>
      <c r="D47" s="758"/>
      <c r="E47" s="758"/>
      <c r="F47" s="758"/>
      <c r="G47" s="758"/>
      <c r="H47" s="758"/>
      <c r="I47" s="760"/>
      <c r="J47" s="760"/>
      <c r="K47" s="760"/>
      <c r="L47" s="760"/>
      <c r="M47" s="760"/>
      <c r="O47" s="8"/>
      <c r="P47" s="8"/>
      <c r="Q47" s="8"/>
      <c r="R47" s="8"/>
      <c r="S47" s="8"/>
      <c r="T47" s="8"/>
      <c r="U47" s="8"/>
      <c r="V47" s="8"/>
      <c r="W47" s="8"/>
      <c r="AS47" s="107" t="s">
        <v>20</v>
      </c>
      <c r="AT47" s="177">
        <v>24.984451479676839</v>
      </c>
      <c r="AU47" s="177">
        <v>23.56953647155019</v>
      </c>
      <c r="AW47" s="107" t="s">
        <v>33</v>
      </c>
      <c r="AX47" s="207">
        <v>15.873225152129818</v>
      </c>
      <c r="AY47" s="207">
        <v>14.710315591144607</v>
      </c>
      <c r="BA47" s="107" t="s">
        <v>284</v>
      </c>
      <c r="BB47" s="177">
        <v>15.631558118498416</v>
      </c>
      <c r="BC47" s="177"/>
      <c r="BE47" s="107" t="s">
        <v>88</v>
      </c>
      <c r="BF47" s="207">
        <v>7.9397325692454634</v>
      </c>
      <c r="BG47" s="207"/>
      <c r="BI47" s="107" t="s">
        <v>29</v>
      </c>
      <c r="BJ47" s="177">
        <v>9.2638341999999998</v>
      </c>
      <c r="BK47" s="177"/>
      <c r="BM47" s="107" t="s">
        <v>33</v>
      </c>
      <c r="BN47" s="207">
        <v>8.1116135173726835</v>
      </c>
      <c r="BO47" s="207">
        <v>7.3927935477113227</v>
      </c>
      <c r="BQ47"/>
    </row>
    <row r="48" spans="1:69" ht="15">
      <c r="A48" s="758" t="s">
        <v>34</v>
      </c>
      <c r="B48" s="761" t="s">
        <v>704</v>
      </c>
      <c r="C48" s="760"/>
      <c r="D48" s="760"/>
      <c r="E48" s="760"/>
      <c r="F48" s="760"/>
      <c r="G48" s="760"/>
      <c r="H48" s="760"/>
      <c r="I48" s="760"/>
      <c r="J48" s="760"/>
      <c r="K48" s="760"/>
      <c r="L48" s="760"/>
      <c r="M48" s="760"/>
      <c r="N48" s="8"/>
      <c r="O48" s="88"/>
      <c r="P48" s="88"/>
      <c r="Q48" s="88"/>
      <c r="R48" s="88"/>
      <c r="S48" s="88"/>
      <c r="T48" s="88"/>
      <c r="AS48" s="107" t="s">
        <v>31</v>
      </c>
      <c r="AT48" s="177">
        <v>29.964362493798578</v>
      </c>
      <c r="AU48" s="177"/>
      <c r="AW48" s="107" t="s">
        <v>77</v>
      </c>
      <c r="AX48" s="207">
        <v>18.4998353638459</v>
      </c>
      <c r="AY48" s="207"/>
      <c r="BA48" s="107" t="s">
        <v>88</v>
      </c>
      <c r="BB48" s="177">
        <v>18.008775718755597</v>
      </c>
      <c r="BC48" s="177"/>
      <c r="BE48" s="107" t="s">
        <v>13</v>
      </c>
      <c r="BF48" s="207">
        <v>8.1707058691504884</v>
      </c>
      <c r="BG48" s="207">
        <v>7.8129082854659915</v>
      </c>
      <c r="BI48" s="107" t="s">
        <v>17</v>
      </c>
      <c r="BJ48" s="177">
        <v>13.218327006152638</v>
      </c>
      <c r="BK48" s="177">
        <v>11.176417352130805</v>
      </c>
      <c r="BM48" s="107"/>
      <c r="BN48" s="207"/>
      <c r="BO48" s="207"/>
      <c r="BQ48"/>
    </row>
    <row r="49" spans="1:69" ht="15">
      <c r="A49" s="758" t="s">
        <v>284</v>
      </c>
      <c r="B49" s="758" t="s">
        <v>1006</v>
      </c>
      <c r="C49" s="751"/>
      <c r="D49" s="758"/>
      <c r="E49" s="758"/>
      <c r="F49" s="758"/>
      <c r="G49" s="758"/>
      <c r="H49" s="758"/>
      <c r="I49" s="758"/>
      <c r="J49" s="758"/>
      <c r="K49" s="758"/>
      <c r="L49" s="758"/>
      <c r="M49" s="760"/>
      <c r="N49" s="88"/>
      <c r="AS49" s="107" t="s">
        <v>15</v>
      </c>
      <c r="AT49" s="177">
        <v>35.844966574911524</v>
      </c>
      <c r="AU49" s="177">
        <v>28.517660000785764</v>
      </c>
      <c r="AW49" s="107" t="s">
        <v>88</v>
      </c>
      <c r="AX49" s="207">
        <v>22.956954362920616</v>
      </c>
      <c r="AY49" s="207">
        <v>25.403462185555309</v>
      </c>
      <c r="BA49" s="107" t="s">
        <v>77</v>
      </c>
      <c r="BB49" s="177">
        <v>20.137418053454361</v>
      </c>
      <c r="BC49" s="177"/>
      <c r="BE49" s="107" t="s">
        <v>79</v>
      </c>
      <c r="BF49" s="207"/>
      <c r="BG49" s="207">
        <v>8.2766691019084941</v>
      </c>
      <c r="BI49" s="107" t="s">
        <v>33</v>
      </c>
      <c r="BJ49" s="177">
        <v>19</v>
      </c>
      <c r="BK49" s="177">
        <v>14.309941906522313</v>
      </c>
      <c r="BM49" s="107" t="s">
        <v>23</v>
      </c>
      <c r="BN49" s="212">
        <v>4.7448835361163981</v>
      </c>
      <c r="BO49" s="212">
        <v>6.3139718235079201</v>
      </c>
      <c r="BQ49"/>
    </row>
    <row r="50" spans="1:69" ht="20.25" customHeight="1">
      <c r="A50" s="2352" t="s">
        <v>35</v>
      </c>
      <c r="B50" s="1840" t="s">
        <v>960</v>
      </c>
      <c r="C50" s="758"/>
      <c r="D50" s="758"/>
      <c r="E50" s="758"/>
      <c r="F50" s="758"/>
      <c r="G50" s="758"/>
      <c r="H50" s="758"/>
      <c r="I50" s="758"/>
      <c r="J50" s="758"/>
      <c r="K50" s="758"/>
      <c r="L50" s="758"/>
      <c r="M50" s="758"/>
      <c r="AS50" s="1476" t="s">
        <v>33</v>
      </c>
      <c r="AT50" s="177">
        <v>50.159660140376836</v>
      </c>
      <c r="AU50" s="177">
        <v>39.944978375780877</v>
      </c>
      <c r="AW50" s="107" t="s">
        <v>79</v>
      </c>
      <c r="AX50" s="207"/>
      <c r="AY50" s="207">
        <v>11.03116740088109</v>
      </c>
      <c r="BA50" s="107" t="s">
        <v>13</v>
      </c>
      <c r="BB50" s="177">
        <v>20.150843399264438</v>
      </c>
      <c r="BC50" s="177">
        <v>18.638594625363254</v>
      </c>
      <c r="BE50" s="107"/>
      <c r="BF50" s="207"/>
      <c r="BG50" s="207"/>
      <c r="BI50" s="101" t="s">
        <v>15</v>
      </c>
      <c r="BJ50" s="1432"/>
      <c r="BK50" s="1432">
        <v>20</v>
      </c>
      <c r="BN50" s="50"/>
      <c r="BO50" s="50"/>
      <c r="BQ50"/>
    </row>
    <row r="51" spans="1:69" ht="15">
      <c r="A51" s="2352"/>
      <c r="B51" s="758" t="s">
        <v>176</v>
      </c>
      <c r="C51" s="758"/>
      <c r="D51" s="758"/>
      <c r="E51" s="758"/>
      <c r="F51" s="758"/>
      <c r="G51" s="758"/>
      <c r="H51" s="758"/>
      <c r="I51" s="758"/>
      <c r="J51" s="758"/>
      <c r="K51" s="758"/>
      <c r="L51" s="758"/>
      <c r="M51" s="758"/>
      <c r="AS51" s="107" t="s">
        <v>88</v>
      </c>
      <c r="AT51" s="177">
        <v>58.003772129828327</v>
      </c>
      <c r="AU51" s="177">
        <v>16.921177718230108</v>
      </c>
      <c r="BA51" s="107" t="s">
        <v>33</v>
      </c>
      <c r="BB51" s="177">
        <v>20.66434403153152</v>
      </c>
      <c r="BC51" s="177">
        <v>14.955196737573019</v>
      </c>
      <c r="BE51" s="107" t="s">
        <v>23</v>
      </c>
      <c r="BF51" s="212">
        <v>4.9509017418633681</v>
      </c>
      <c r="BG51" s="212">
        <v>5.8766593560707401</v>
      </c>
      <c r="BI51" s="107"/>
      <c r="BJ51" s="177"/>
      <c r="BK51" s="177"/>
      <c r="BQ51"/>
    </row>
    <row r="52" spans="1:69" ht="15">
      <c r="AS52" s="107" t="s">
        <v>19</v>
      </c>
      <c r="AT52" s="177">
        <v>60.409902597402599</v>
      </c>
      <c r="AU52" s="177"/>
      <c r="AW52" s="107" t="s">
        <v>23</v>
      </c>
      <c r="AX52" s="212">
        <v>9.6318866572143751</v>
      </c>
      <c r="AY52" s="212">
        <v>10.380485621005134</v>
      </c>
      <c r="BA52" s="107" t="s">
        <v>18</v>
      </c>
      <c r="BB52" s="177">
        <v>22.389984122783805</v>
      </c>
      <c r="BC52" s="177"/>
      <c r="BF52" s="50"/>
      <c r="BG52" s="50"/>
      <c r="BI52" s="107" t="s">
        <v>23</v>
      </c>
      <c r="BJ52" s="183">
        <v>6.5046736660008939</v>
      </c>
      <c r="BK52" s="183">
        <v>8.820515650551183</v>
      </c>
      <c r="BQ52"/>
    </row>
    <row r="53" spans="1:69" ht="14.1" customHeight="1">
      <c r="AS53" s="107" t="s">
        <v>18</v>
      </c>
      <c r="AT53" s="177">
        <v>167.39604335632532</v>
      </c>
      <c r="AU53" s="177"/>
      <c r="AX53" s="50"/>
      <c r="AY53" s="50"/>
      <c r="BA53" s="107" t="s">
        <v>19</v>
      </c>
      <c r="BB53" s="177">
        <v>26.741600790513836</v>
      </c>
      <c r="BC53" s="177"/>
      <c r="BJ53" s="50"/>
      <c r="BK53" s="50"/>
      <c r="BQ53"/>
    </row>
    <row r="54" spans="1:69" ht="14.1" customHeight="1">
      <c r="AF54" s="926"/>
      <c r="AG54" s="49"/>
      <c r="AH54" s="49"/>
      <c r="AI54" s="49"/>
      <c r="AJ54" s="49"/>
      <c r="AK54" s="49"/>
      <c r="AL54" s="49"/>
      <c r="AM54" s="49"/>
      <c r="AN54" s="49"/>
      <c r="AO54" s="49"/>
      <c r="AS54" s="1466"/>
      <c r="AT54" s="1464"/>
      <c r="AU54" s="1464"/>
      <c r="BA54" s="107" t="s">
        <v>15</v>
      </c>
      <c r="BB54" s="177">
        <v>29.284161490683228</v>
      </c>
      <c r="BC54" s="177">
        <v>25.41078066914498</v>
      </c>
      <c r="BQ54"/>
    </row>
    <row r="55" spans="1:69" ht="15">
      <c r="AF55" s="926"/>
      <c r="AG55" s="49"/>
      <c r="AH55" s="49"/>
      <c r="AI55" s="49"/>
      <c r="AJ55" s="49"/>
      <c r="AK55" s="49"/>
      <c r="AL55" s="49"/>
      <c r="AM55" s="49"/>
      <c r="AN55" s="49"/>
      <c r="AO55" s="49"/>
      <c r="AS55" s="107" t="s">
        <v>23</v>
      </c>
      <c r="AT55" s="1465">
        <v>32.252295209028034</v>
      </c>
      <c r="AU55" s="183">
        <v>15.014798374509724</v>
      </c>
      <c r="AV55" s="50"/>
      <c r="BA55" s="107"/>
      <c r="BB55" s="177"/>
      <c r="BC55" s="177"/>
      <c r="BQ55"/>
    </row>
    <row r="56" spans="1:69">
      <c r="AF56" s="926"/>
      <c r="AG56" s="49"/>
      <c r="AH56" s="49"/>
      <c r="AI56" s="49"/>
      <c r="AJ56" s="49"/>
      <c r="AK56" s="49"/>
      <c r="AL56" s="49"/>
      <c r="AM56" s="49"/>
      <c r="AN56" s="49"/>
      <c r="AO56" s="49"/>
      <c r="AT56" s="50"/>
      <c r="AU56" s="50"/>
      <c r="BA56" s="107" t="s">
        <v>23</v>
      </c>
      <c r="BB56" s="183">
        <v>13.741403451692619</v>
      </c>
      <c r="BC56" s="183">
        <v>9.4227645934249225</v>
      </c>
      <c r="BI56" s="1430"/>
      <c r="BJ56" s="1430"/>
      <c r="BK56" s="1430"/>
    </row>
    <row r="57" spans="1:69">
      <c r="O57" s="65"/>
      <c r="P57" s="65"/>
      <c r="Q57" s="65"/>
      <c r="R57" s="65"/>
      <c r="S57" s="65"/>
      <c r="T57" s="65"/>
      <c r="U57" s="65"/>
      <c r="V57" s="65"/>
      <c r="W57" s="65"/>
      <c r="X57" s="65"/>
      <c r="Y57" s="65"/>
      <c r="Z57" s="65"/>
      <c r="AA57" s="65"/>
      <c r="AB57" s="65"/>
      <c r="AC57" s="65"/>
      <c r="AF57" s="926"/>
      <c r="AG57" s="49"/>
      <c r="AH57" s="49"/>
      <c r="AI57" s="49"/>
      <c r="AJ57" s="49"/>
      <c r="AK57" s="49"/>
      <c r="AL57" s="49"/>
      <c r="AM57" s="49"/>
      <c r="AN57" s="49"/>
      <c r="AO57" s="49"/>
      <c r="BB57" s="50"/>
      <c r="BC57" s="50"/>
      <c r="BE57" s="1429"/>
      <c r="BF57" s="1429"/>
      <c r="BG57" s="1429"/>
      <c r="BH57" s="1428" t="s">
        <v>782</v>
      </c>
      <c r="BI57" s="1429"/>
      <c r="BJ57" s="1429"/>
      <c r="BK57" s="1429"/>
    </row>
    <row r="58" spans="1:69">
      <c r="N58" s="65"/>
      <c r="O58" s="65"/>
      <c r="P58" s="65"/>
      <c r="Q58" s="65"/>
      <c r="R58" s="65"/>
      <c r="S58" s="65"/>
      <c r="T58" s="65"/>
      <c r="U58" s="65"/>
      <c r="V58" s="65"/>
      <c r="W58" s="65"/>
      <c r="X58" s="65"/>
      <c r="Y58" s="65"/>
      <c r="Z58" s="65"/>
      <c r="AA58" s="65"/>
      <c r="AB58" s="65"/>
      <c r="AC58" s="65"/>
      <c r="AI58" s="1428" t="s">
        <v>773</v>
      </c>
      <c r="AS58" s="49"/>
      <c r="AU58" s="1428" t="s">
        <v>777</v>
      </c>
      <c r="AV58" s="1429"/>
      <c r="AW58" s="1429"/>
      <c r="AX58" s="1429"/>
      <c r="AY58" s="1429"/>
      <c r="AZ58" s="1429"/>
      <c r="BA58" s="1429"/>
      <c r="BB58" s="1429"/>
      <c r="BC58" s="1429"/>
      <c r="BD58" s="1429"/>
      <c r="BE58" s="1429"/>
      <c r="BF58" s="1429"/>
      <c r="BG58" s="1429"/>
      <c r="BH58" s="156" t="s">
        <v>774</v>
      </c>
      <c r="BL58" s="1430"/>
      <c r="BM58" s="1430"/>
    </row>
    <row r="59" spans="1:69">
      <c r="N59" s="65"/>
      <c r="AI59" s="1429" t="s">
        <v>774</v>
      </c>
      <c r="AL59" s="49"/>
      <c r="AM59" s="49"/>
      <c r="AN59" s="49"/>
      <c r="AO59" s="49"/>
      <c r="AP59" s="49"/>
      <c r="AQ59" s="49"/>
      <c r="AR59" s="49"/>
      <c r="AU59" s="156" t="s">
        <v>774</v>
      </c>
      <c r="AV59" s="156"/>
      <c r="AW59" s="156"/>
      <c r="AX59" s="156"/>
      <c r="AY59" s="156"/>
      <c r="AZ59" s="156"/>
      <c r="BA59" s="156"/>
      <c r="BB59" s="156"/>
      <c r="BC59" s="156"/>
      <c r="BD59" s="156"/>
      <c r="BH59" s="1429" t="s">
        <v>781</v>
      </c>
      <c r="BL59" s="1429"/>
      <c r="BM59" s="1429"/>
      <c r="BN59" s="49"/>
      <c r="BO59" s="49"/>
    </row>
    <row r="60" spans="1:69">
      <c r="AI60" s="1430" t="s">
        <v>772</v>
      </c>
      <c r="AJ60" s="49"/>
      <c r="AU60" s="1252" t="s">
        <v>776</v>
      </c>
      <c r="AV60" s="1252"/>
    </row>
    <row r="75" spans="34:69">
      <c r="BI75" s="49"/>
      <c r="BJ75" s="49"/>
      <c r="BK75" s="49"/>
    </row>
    <row r="76" spans="34:69">
      <c r="BI76" s="49"/>
      <c r="BJ76" s="49"/>
      <c r="BK76" s="49"/>
    </row>
    <row r="77" spans="34:69">
      <c r="BH77" s="926"/>
      <c r="BI77" s="49"/>
      <c r="BJ77" s="49"/>
      <c r="BK77" s="49"/>
      <c r="BL77" s="49"/>
      <c r="BM77" s="49"/>
      <c r="BN77" s="49"/>
      <c r="BO77" s="49"/>
      <c r="BP77" s="49"/>
      <c r="BQ77" s="49"/>
    </row>
    <row r="78" spans="34:69">
      <c r="BE78" s="49"/>
      <c r="BH78" s="926"/>
      <c r="BI78" s="1429"/>
      <c r="BJ78" s="1429"/>
      <c r="BK78" s="1429"/>
      <c r="BL78" s="49"/>
      <c r="BM78" s="49"/>
      <c r="BN78" s="49"/>
      <c r="BO78" s="49"/>
      <c r="BP78" s="49"/>
      <c r="BQ78" s="49"/>
    </row>
    <row r="79" spans="34:69">
      <c r="AH79" s="926"/>
      <c r="AI79" s="49"/>
      <c r="AJ79" s="49"/>
      <c r="AK79" s="49"/>
      <c r="AL79" s="49"/>
      <c r="AM79" s="49"/>
      <c r="AN79" s="49"/>
      <c r="AO79" s="49"/>
      <c r="AP79" s="49"/>
      <c r="AQ79" s="49"/>
      <c r="AU79" s="926"/>
      <c r="AV79" s="49"/>
      <c r="AW79" s="49"/>
      <c r="AX79" s="49"/>
      <c r="AY79" s="49"/>
      <c r="AZ79" s="49"/>
      <c r="BA79" s="49"/>
      <c r="BB79" s="49"/>
      <c r="BC79" s="49"/>
      <c r="BD79" s="49"/>
      <c r="BE79" s="1429"/>
      <c r="BF79" s="1429"/>
      <c r="BG79" s="1429"/>
      <c r="BH79" s="926"/>
      <c r="BI79" s="1429"/>
      <c r="BJ79" s="1429"/>
      <c r="BK79" s="1429"/>
      <c r="BL79" s="49"/>
      <c r="BM79" s="49"/>
      <c r="BN79" s="49"/>
      <c r="BO79" s="49"/>
      <c r="BP79" s="49"/>
      <c r="BQ79" s="49"/>
    </row>
    <row r="80" spans="34:69">
      <c r="AH80" s="926"/>
      <c r="AI80" s="49"/>
      <c r="AJ80" s="49"/>
      <c r="AK80" s="49"/>
      <c r="AL80" s="49"/>
      <c r="AM80" s="49"/>
      <c r="AN80" s="49"/>
      <c r="AO80" s="49"/>
      <c r="AP80" s="49"/>
      <c r="AQ80" s="49"/>
      <c r="AV80" s="1428" t="s">
        <v>780</v>
      </c>
      <c r="AW80" s="1429"/>
      <c r="AX80" s="1429"/>
      <c r="AY80" s="1429"/>
      <c r="AZ80" s="1429"/>
      <c r="BA80" s="1429"/>
      <c r="BB80" s="1429"/>
      <c r="BC80" s="1429"/>
      <c r="BD80" s="1429"/>
      <c r="BE80" s="1430"/>
      <c r="BF80" s="1429"/>
      <c r="BG80" s="1429"/>
      <c r="BH80" s="1428" t="s">
        <v>784</v>
      </c>
      <c r="BI80" s="1430"/>
      <c r="BJ80" s="1430"/>
      <c r="BK80" s="1430"/>
      <c r="BL80" s="1429"/>
      <c r="BM80" s="1429"/>
      <c r="BQ80" s="49"/>
    </row>
    <row r="81" spans="34:68">
      <c r="AH81" s="926"/>
      <c r="AI81" s="49"/>
      <c r="AJ81" s="49"/>
      <c r="AK81" s="49"/>
      <c r="AL81" s="49"/>
      <c r="AM81" s="49"/>
      <c r="AN81" s="49"/>
      <c r="AO81" s="49"/>
      <c r="AP81" s="49"/>
      <c r="AQ81" s="49"/>
      <c r="AV81" s="156" t="s">
        <v>774</v>
      </c>
      <c r="AW81" s="156"/>
      <c r="AX81" s="1430"/>
      <c r="AY81" s="1430"/>
      <c r="AZ81" s="1430"/>
      <c r="BA81" s="1430"/>
      <c r="BB81" s="1430"/>
      <c r="BC81" s="1430"/>
      <c r="BD81" s="1430"/>
      <c r="BE81" s="1429"/>
      <c r="BF81" s="1429"/>
      <c r="BG81" s="1429"/>
      <c r="BH81" s="156" t="s">
        <v>774</v>
      </c>
      <c r="BI81" s="49"/>
      <c r="BJ81" s="49"/>
      <c r="BK81" s="49"/>
      <c r="BL81" s="1429"/>
      <c r="BM81" s="1429"/>
    </row>
    <row r="82" spans="34:68">
      <c r="AH82" s="926"/>
      <c r="AI82" s="49"/>
      <c r="AJ82" s="49"/>
      <c r="AK82" s="49"/>
      <c r="AL82" s="49"/>
      <c r="AM82" s="49"/>
      <c r="AN82" s="49"/>
      <c r="AO82" s="49"/>
      <c r="AP82" s="49"/>
      <c r="AQ82" s="49"/>
      <c r="AV82" s="1429" t="s">
        <v>779</v>
      </c>
      <c r="AW82" s="1429"/>
      <c r="AX82" s="1429"/>
      <c r="AY82" s="1429"/>
      <c r="AZ82" s="1429"/>
      <c r="BA82" s="1429"/>
      <c r="BB82" s="1429"/>
      <c r="BC82" s="1429"/>
      <c r="BD82" s="1429"/>
      <c r="BH82" s="1429" t="s">
        <v>783</v>
      </c>
      <c r="BL82" s="1430"/>
      <c r="BM82" s="1430"/>
      <c r="BN82" s="49"/>
      <c r="BO82" s="49"/>
      <c r="BP82" s="49"/>
    </row>
    <row r="83" spans="34:68">
      <c r="BL83" s="49"/>
      <c r="BM83" s="49"/>
      <c r="BN83" s="49"/>
      <c r="BO83" s="49"/>
      <c r="BP83" s="49"/>
    </row>
    <row r="99" spans="48:70">
      <c r="BI99" s="49"/>
      <c r="BJ99" s="49"/>
      <c r="BK99" s="49"/>
    </row>
    <row r="100" spans="48:70">
      <c r="BE100" s="49"/>
      <c r="BI100" s="49"/>
      <c r="BJ100" s="49"/>
      <c r="BK100" s="49"/>
    </row>
    <row r="101" spans="48:70">
      <c r="AV101" s="926"/>
      <c r="AW101" s="49"/>
      <c r="AX101" s="49"/>
      <c r="AY101" s="49"/>
      <c r="AZ101" s="49"/>
      <c r="BA101" s="49"/>
      <c r="BB101" s="49"/>
      <c r="BC101" s="49"/>
      <c r="BD101" s="49"/>
      <c r="BE101" s="49"/>
      <c r="BH101" s="926"/>
      <c r="BI101" s="49"/>
      <c r="BJ101" s="49"/>
      <c r="BK101" s="49"/>
      <c r="BL101" s="49"/>
      <c r="BM101" s="49"/>
      <c r="BN101" s="49"/>
      <c r="BO101" s="49"/>
      <c r="BP101" s="49"/>
    </row>
    <row r="102" spans="48:70">
      <c r="AV102" s="926"/>
      <c r="AW102" s="49"/>
      <c r="AX102" s="49"/>
      <c r="AY102" s="49"/>
      <c r="AZ102" s="49"/>
      <c r="BA102" s="49"/>
      <c r="BB102" s="49"/>
      <c r="BC102" s="49"/>
      <c r="BD102" s="49"/>
      <c r="BE102" s="49"/>
      <c r="BG102" s="49"/>
      <c r="BH102" s="926"/>
      <c r="BI102" s="49"/>
      <c r="BJ102" s="49"/>
      <c r="BK102" s="49"/>
      <c r="BL102" s="49"/>
      <c r="BM102" s="49"/>
      <c r="BN102" s="49"/>
      <c r="BO102" s="49"/>
      <c r="BP102" s="49"/>
    </row>
    <row r="103" spans="48:70">
      <c r="AV103" s="926"/>
      <c r="AW103" s="49"/>
      <c r="AX103" s="49"/>
      <c r="AY103" s="49"/>
      <c r="AZ103" s="49"/>
      <c r="BA103" s="49"/>
      <c r="BB103" s="49"/>
      <c r="BC103" s="49"/>
      <c r="BD103" s="49"/>
      <c r="BE103" s="49"/>
      <c r="BG103" s="49"/>
      <c r="BH103" s="926"/>
      <c r="BI103" s="49"/>
      <c r="BJ103" s="49"/>
      <c r="BK103" s="49"/>
      <c r="BL103" s="49"/>
      <c r="BM103" s="49"/>
      <c r="BN103" s="49"/>
      <c r="BO103" s="49"/>
      <c r="BP103" s="49"/>
      <c r="BQ103" s="49"/>
      <c r="BR103" s="49"/>
    </row>
    <row r="104" spans="48:70">
      <c r="AV104" s="926"/>
      <c r="AW104" s="49"/>
      <c r="AX104" s="49"/>
      <c r="AY104" s="49"/>
      <c r="AZ104" s="49"/>
      <c r="BA104" s="49"/>
      <c r="BB104" s="49"/>
      <c r="BC104" s="49"/>
      <c r="BD104" s="49"/>
      <c r="BG104" s="49"/>
      <c r="BH104" s="926"/>
      <c r="BI104" s="49"/>
      <c r="BJ104" s="49"/>
      <c r="BK104" s="49"/>
      <c r="BL104" s="49"/>
      <c r="BM104" s="49"/>
      <c r="BN104" s="49"/>
      <c r="BO104" s="49"/>
      <c r="BP104" s="49"/>
      <c r="BQ104" s="49"/>
      <c r="BR104" s="49"/>
    </row>
    <row r="105" spans="48:70">
      <c r="BG105" s="49"/>
      <c r="BH105" s="49"/>
      <c r="BI105" s="49"/>
      <c r="BJ105" s="49"/>
      <c r="BK105" s="49"/>
      <c r="BL105" s="49"/>
      <c r="BM105" s="49"/>
      <c r="BN105" s="49"/>
      <c r="BO105" s="49"/>
      <c r="BP105" s="49"/>
      <c r="BQ105" s="49"/>
      <c r="BR105" s="49"/>
    </row>
    <row r="106" spans="48:70">
      <c r="BG106" s="49"/>
      <c r="BH106" s="49"/>
      <c r="BL106" s="49"/>
      <c r="BM106" s="49"/>
      <c r="BN106" s="49"/>
      <c r="BO106" s="49"/>
      <c r="BP106" s="49"/>
      <c r="BQ106" s="49"/>
      <c r="BR106" s="49"/>
    </row>
    <row r="107" spans="48:70">
      <c r="BH107" s="49"/>
      <c r="BL107" s="49"/>
      <c r="BM107" s="49"/>
      <c r="BN107" s="49"/>
      <c r="BO107" s="49"/>
      <c r="BP107" s="49"/>
      <c r="BQ107" s="49"/>
      <c r="BR107" s="49"/>
    </row>
  </sheetData>
  <mergeCells count="72">
    <mergeCell ref="A50:A51"/>
    <mergeCell ref="BN34:BO34"/>
    <mergeCell ref="AT35:AU35"/>
    <mergeCell ref="AX35:AY35"/>
    <mergeCell ref="BB35:BC35"/>
    <mergeCell ref="BF35:BG35"/>
    <mergeCell ref="BJ35:BK35"/>
    <mergeCell ref="BN35:BO35"/>
    <mergeCell ref="AT34:AU34"/>
    <mergeCell ref="AX34:AY34"/>
    <mergeCell ref="BB34:BC34"/>
    <mergeCell ref="BF34:BG34"/>
    <mergeCell ref="BJ34:BK34"/>
    <mergeCell ref="BA33:BG33"/>
    <mergeCell ref="BI33:BO33"/>
    <mergeCell ref="A36:A38"/>
    <mergeCell ref="B40:M40"/>
    <mergeCell ref="A43:A44"/>
    <mergeCell ref="Q24:R24"/>
    <mergeCell ref="T24:U24"/>
    <mergeCell ref="W24:X24"/>
    <mergeCell ref="Z24:AA24"/>
    <mergeCell ref="AS33:AY33"/>
    <mergeCell ref="AW4:AW6"/>
    <mergeCell ref="C17:D17"/>
    <mergeCell ref="E17:G17"/>
    <mergeCell ref="Q17:R17"/>
    <mergeCell ref="S17:U17"/>
    <mergeCell ref="AS4:AS6"/>
    <mergeCell ref="AT4:AU4"/>
    <mergeCell ref="AD5:AF5"/>
    <mergeCell ref="AG5:AI5"/>
    <mergeCell ref="AL5:AN5"/>
    <mergeCell ref="AO5:AQ5"/>
    <mergeCell ref="AT5:AU5"/>
    <mergeCell ref="AX5:AY5"/>
    <mergeCell ref="BB5:BC5"/>
    <mergeCell ref="BF5:BG5"/>
    <mergeCell ref="BJ5:BK5"/>
    <mergeCell ref="BI4:BI6"/>
    <mergeCell ref="BN5:BO5"/>
    <mergeCell ref="BJ4:BK4"/>
    <mergeCell ref="BM4:BM6"/>
    <mergeCell ref="BN4:BO4"/>
    <mergeCell ref="B5:D5"/>
    <mergeCell ref="E5:G5"/>
    <mergeCell ref="H5:J5"/>
    <mergeCell ref="K5:M5"/>
    <mergeCell ref="P5:R5"/>
    <mergeCell ref="S5:U5"/>
    <mergeCell ref="V5:X5"/>
    <mergeCell ref="AX4:AY4"/>
    <mergeCell ref="BA4:BA6"/>
    <mergeCell ref="BB4:BC4"/>
    <mergeCell ref="BE4:BE6"/>
    <mergeCell ref="BF4:BG4"/>
    <mergeCell ref="BA3:BG3"/>
    <mergeCell ref="BI3:BO3"/>
    <mergeCell ref="AC4:AC6"/>
    <mergeCell ref="Y5:AA5"/>
    <mergeCell ref="A1:L1"/>
    <mergeCell ref="A2:M2"/>
    <mergeCell ref="AC2:AZ2"/>
    <mergeCell ref="AS3:AY3"/>
    <mergeCell ref="A4:A6"/>
    <mergeCell ref="B4:G4"/>
    <mergeCell ref="H4:M4"/>
    <mergeCell ref="P4:U4"/>
    <mergeCell ref="V4:AA4"/>
    <mergeCell ref="AD4:AI4"/>
    <mergeCell ref="AK4:AK6"/>
    <mergeCell ref="AL4:AQ4"/>
  </mergeCells>
  <pageMargins left="0.25" right="0.25" top="0.52" bottom="0.32" header="0.31496062992125984" footer="0.31496062992125984"/>
  <pageSetup paperSize="9" scale="24" orientation="landscape" horizontalDpi="4294967293" verticalDpi="4294967293" r:id="rId1"/>
  <drawing r:id="rId2"/>
</worksheet>
</file>

<file path=xl/worksheets/sheet28.xml><?xml version="1.0" encoding="utf-8"?>
<worksheet xmlns="http://schemas.openxmlformats.org/spreadsheetml/2006/main" xmlns:r="http://schemas.openxmlformats.org/officeDocument/2006/relationships">
  <sheetPr>
    <pageSetUpPr fitToPage="1"/>
  </sheetPr>
  <dimension ref="A1:T52"/>
  <sheetViews>
    <sheetView zoomScale="80" zoomScaleNormal="80" zoomScaleSheetLayoutView="100" zoomScalePageLayoutView="125" workbookViewId="0"/>
  </sheetViews>
  <sheetFormatPr baseColWidth="10" defaultColWidth="7.5546875" defaultRowHeight="12.75"/>
  <cols>
    <col min="1" max="9" width="7.5546875" style="671"/>
    <col min="10" max="10" width="7.77734375" style="671" customWidth="1"/>
    <col min="11" max="16" width="7.5546875" style="671"/>
    <col min="17" max="17" width="15.77734375" style="671" customWidth="1"/>
    <col min="18" max="16384" width="7.5546875" style="671"/>
  </cols>
  <sheetData>
    <row r="1" spans="1:17" s="667" customFormat="1" ht="15.75">
      <c r="A1" s="1433" t="s">
        <v>631</v>
      </c>
      <c r="B1" s="1434"/>
      <c r="C1" s="1434"/>
      <c r="D1" s="1434"/>
      <c r="E1" s="1434"/>
      <c r="F1" s="1434"/>
      <c r="G1" s="1434"/>
      <c r="H1" s="1434"/>
    </row>
    <row r="2" spans="1:17" s="667" customFormat="1">
      <c r="I2" s="687" t="s">
        <v>785</v>
      </c>
      <c r="J2" s="671"/>
      <c r="K2" s="671"/>
      <c r="L2" s="671"/>
    </row>
    <row r="3" spans="1:17" s="667" customFormat="1">
      <c r="A3" s="687" t="s">
        <v>632</v>
      </c>
      <c r="B3" s="671"/>
      <c r="C3" s="671"/>
      <c r="D3" s="671"/>
      <c r="I3" s="674" t="s">
        <v>632</v>
      </c>
      <c r="J3" s="671"/>
      <c r="K3" s="671"/>
      <c r="L3" s="671"/>
      <c r="M3" s="671"/>
      <c r="N3" s="671"/>
    </row>
    <row r="4" spans="1:17">
      <c r="A4" s="674" t="s">
        <v>633</v>
      </c>
      <c r="I4" s="671" t="s">
        <v>633</v>
      </c>
    </row>
    <row r="5" spans="1:17" ht="32.1" customHeight="1">
      <c r="A5" s="711"/>
      <c r="B5" s="2357" t="s">
        <v>639</v>
      </c>
      <c r="C5" s="2357"/>
      <c r="D5" s="2357" t="s">
        <v>642</v>
      </c>
      <c r="E5" s="2357"/>
      <c r="F5" s="712" t="s">
        <v>640</v>
      </c>
      <c r="G5" s="712" t="s">
        <v>641</v>
      </c>
      <c r="H5" s="711"/>
      <c r="I5" s="693"/>
      <c r="J5" s="687"/>
      <c r="Q5" s="688"/>
    </row>
    <row r="6" spans="1:17" ht="32.1" customHeight="1">
      <c r="A6" s="725"/>
      <c r="B6" s="717" t="s">
        <v>609</v>
      </c>
      <c r="C6" s="717" t="s">
        <v>610</v>
      </c>
      <c r="D6" s="717" t="s">
        <v>609</v>
      </c>
      <c r="E6" s="717" t="s">
        <v>610</v>
      </c>
      <c r="F6" s="717" t="s">
        <v>611</v>
      </c>
      <c r="G6" s="717" t="s">
        <v>611</v>
      </c>
      <c r="H6" s="725" t="s">
        <v>622</v>
      </c>
      <c r="I6" s="724"/>
    </row>
    <row r="7" spans="1:17">
      <c r="A7" s="725"/>
      <c r="B7" s="726" t="s">
        <v>337</v>
      </c>
      <c r="C7" s="726" t="s">
        <v>337</v>
      </c>
      <c r="D7" s="726" t="s">
        <v>337</v>
      </c>
      <c r="E7" s="726" t="s">
        <v>337</v>
      </c>
      <c r="F7" s="726"/>
      <c r="G7" s="726"/>
      <c r="H7" s="725"/>
      <c r="I7" s="724"/>
    </row>
    <row r="8" spans="1:17">
      <c r="A8" s="713" t="s">
        <v>634</v>
      </c>
      <c r="B8" s="714">
        <v>93.793313214767664</v>
      </c>
      <c r="C8" s="714">
        <v>95.815855566424162</v>
      </c>
      <c r="D8" s="714">
        <v>30.678165598395051</v>
      </c>
      <c r="E8" s="714">
        <v>42.795046678732731</v>
      </c>
      <c r="F8" s="714">
        <v>2.0225424766540527</v>
      </c>
      <c r="G8" s="714">
        <v>12.116881370544434</v>
      </c>
      <c r="H8" s="713" t="s">
        <v>634</v>
      </c>
      <c r="I8" s="724"/>
    </row>
    <row r="9" spans="1:17">
      <c r="A9" s="713" t="s">
        <v>268</v>
      </c>
      <c r="B9" s="714">
        <v>91.255423877838965</v>
      </c>
      <c r="C9" s="714">
        <v>97.916346211341818</v>
      </c>
      <c r="D9" s="714">
        <v>20.781120378431829</v>
      </c>
      <c r="E9" s="714">
        <v>37.876224587203602</v>
      </c>
      <c r="F9" s="714">
        <v>6.6609225273132324</v>
      </c>
      <c r="G9" s="714">
        <v>17.095104217529297</v>
      </c>
      <c r="H9" s="713" t="s">
        <v>268</v>
      </c>
      <c r="I9" s="724"/>
    </row>
    <row r="10" spans="1:17">
      <c r="A10" s="713" t="s">
        <v>80</v>
      </c>
      <c r="B10" s="714">
        <v>98.03801935886311</v>
      </c>
      <c r="C10" s="714">
        <v>97.13653106127029</v>
      </c>
      <c r="D10" s="714">
        <v>31.475101452793812</v>
      </c>
      <c r="E10" s="714">
        <v>36.63542297540895</v>
      </c>
      <c r="F10" s="714">
        <v>-0.90148830413818359</v>
      </c>
      <c r="G10" s="714">
        <v>5.1603217124938965</v>
      </c>
      <c r="H10" s="713" t="s">
        <v>80</v>
      </c>
      <c r="I10" s="724"/>
    </row>
    <row r="11" spans="1:17">
      <c r="A11" s="713" t="s">
        <v>29</v>
      </c>
      <c r="B11" s="714">
        <v>76.034270350640369</v>
      </c>
      <c r="C11" s="714">
        <v>88.261088000524182</v>
      </c>
      <c r="D11" s="714">
        <v>8.8723510820982892</v>
      </c>
      <c r="E11" s="714">
        <v>20.900661963095899</v>
      </c>
      <c r="F11" s="714">
        <v>12.226818084716797</v>
      </c>
      <c r="G11" s="714">
        <v>12.028310775756836</v>
      </c>
      <c r="H11" s="713" t="s">
        <v>29</v>
      </c>
      <c r="I11" s="724"/>
    </row>
    <row r="12" spans="1:17">
      <c r="A12" s="713" t="s">
        <v>35</v>
      </c>
      <c r="B12" s="714">
        <v>77.306689096045318</v>
      </c>
      <c r="C12" s="714">
        <v>89.630814704319931</v>
      </c>
      <c r="D12" s="714">
        <v>7.7294116014684571</v>
      </c>
      <c r="E12" s="714">
        <v>20.369603074536098</v>
      </c>
      <c r="F12" s="714">
        <v>12.324125289916992</v>
      </c>
      <c r="G12" s="714">
        <v>12.640191078186035</v>
      </c>
      <c r="H12" s="713" t="s">
        <v>35</v>
      </c>
      <c r="I12" s="724"/>
    </row>
    <row r="13" spans="1:17">
      <c r="A13" s="713" t="s">
        <v>88</v>
      </c>
      <c r="B13" s="714">
        <v>66.889131872547324</v>
      </c>
      <c r="C13" s="714">
        <v>83.322374343440117</v>
      </c>
      <c r="D13" s="714">
        <v>6.7226437385826854</v>
      </c>
      <c r="E13" s="714">
        <v>18.652053289731732</v>
      </c>
      <c r="F13" s="714">
        <v>16.433242797851562</v>
      </c>
      <c r="G13" s="714">
        <v>11.929409980773926</v>
      </c>
      <c r="H13" s="713" t="s">
        <v>88</v>
      </c>
      <c r="I13" s="724"/>
    </row>
    <row r="14" spans="1:17">
      <c r="A14" s="713" t="s">
        <v>14</v>
      </c>
      <c r="B14" s="714">
        <v>63.706225697404491</v>
      </c>
      <c r="C14" s="714">
        <v>74.981999875588002</v>
      </c>
      <c r="D14" s="714">
        <v>7.509930559963804</v>
      </c>
      <c r="E14" s="714">
        <v>13.197942850403432</v>
      </c>
      <c r="F14" s="714">
        <v>11.275774002075195</v>
      </c>
      <c r="G14" s="714">
        <v>5.6880121231079102</v>
      </c>
      <c r="H14" s="713" t="s">
        <v>14</v>
      </c>
      <c r="I14" s="724"/>
    </row>
    <row r="15" spans="1:17">
      <c r="A15" s="713" t="s">
        <v>13</v>
      </c>
      <c r="B15" s="714">
        <v>53.33438798818505</v>
      </c>
      <c r="C15" s="714">
        <v>73.489388046007676</v>
      </c>
      <c r="D15" s="714">
        <v>3.2222820922280446</v>
      </c>
      <c r="E15" s="714">
        <v>9.4480454590060194</v>
      </c>
      <c r="F15" s="714">
        <v>20.155000686645508</v>
      </c>
      <c r="G15" s="714">
        <v>6.2257633209228516</v>
      </c>
      <c r="H15" s="713" t="s">
        <v>13</v>
      </c>
      <c r="I15" s="724"/>
    </row>
    <row r="16" spans="1:17">
      <c r="A16" s="713" t="s">
        <v>326</v>
      </c>
      <c r="B16" s="714">
        <v>49.543346626562311</v>
      </c>
      <c r="C16" s="714">
        <v>58.456117527632188</v>
      </c>
      <c r="D16" s="714">
        <v>4.857505562850795</v>
      </c>
      <c r="E16" s="714">
        <v>9.1494107178471928</v>
      </c>
      <c r="F16" s="714">
        <v>8.9127712249755859</v>
      </c>
      <c r="G16" s="714">
        <v>4.2919049263000488</v>
      </c>
      <c r="H16" s="713" t="s">
        <v>326</v>
      </c>
      <c r="I16" s="724"/>
    </row>
    <row r="17" spans="1:17">
      <c r="A17" s="713" t="s">
        <v>199</v>
      </c>
      <c r="B17" s="714">
        <v>38.168906713300373</v>
      </c>
      <c r="C17" s="714">
        <v>52.790068162713666</v>
      </c>
      <c r="D17" s="714">
        <v>3.6253544740895163</v>
      </c>
      <c r="E17" s="714">
        <v>6.1710920748616189</v>
      </c>
      <c r="F17" s="714">
        <v>14.621161460876465</v>
      </c>
      <c r="G17" s="714">
        <v>2.5457375049591064</v>
      </c>
      <c r="H17" s="713" t="s">
        <v>199</v>
      </c>
      <c r="I17" s="724"/>
    </row>
    <row r="18" spans="1:17">
      <c r="A18" s="713" t="s">
        <v>30</v>
      </c>
      <c r="B18" s="714">
        <v>47.762960580234157</v>
      </c>
      <c r="C18" s="714">
        <v>62.920966585368035</v>
      </c>
      <c r="D18" s="714">
        <v>2.3829225255017872</v>
      </c>
      <c r="E18" s="714">
        <v>5.2482504888878134</v>
      </c>
      <c r="F18" s="714">
        <v>15.158005714416504</v>
      </c>
      <c r="G18" s="714">
        <v>2.8653280735015869</v>
      </c>
      <c r="H18" s="713" t="s">
        <v>30</v>
      </c>
      <c r="I18" s="724"/>
    </row>
    <row r="20" spans="1:17">
      <c r="A20" s="730" t="s">
        <v>608</v>
      </c>
      <c r="M20" s="727" t="s">
        <v>328</v>
      </c>
    </row>
    <row r="21" spans="1:17">
      <c r="A21" s="727" t="s">
        <v>630</v>
      </c>
      <c r="M21" s="727" t="s">
        <v>786</v>
      </c>
    </row>
    <row r="22" spans="1:17">
      <c r="A22" s="728" t="s">
        <v>590</v>
      </c>
      <c r="M22" s="727" t="s">
        <v>751</v>
      </c>
    </row>
    <row r="23" spans="1:17">
      <c r="A23" s="729" t="s">
        <v>607</v>
      </c>
      <c r="M23" s="727" t="s">
        <v>787</v>
      </c>
    </row>
    <row r="24" spans="1:17">
      <c r="A24" s="729" t="s">
        <v>593</v>
      </c>
    </row>
    <row r="25" spans="1:17">
      <c r="A25" s="727"/>
    </row>
    <row r="26" spans="1:17">
      <c r="Q26" s="689"/>
    </row>
    <row r="27" spans="1:17">
      <c r="H27" s="832" t="s">
        <v>788</v>
      </c>
    </row>
    <row r="28" spans="1:17">
      <c r="A28" s="687" t="s">
        <v>635</v>
      </c>
      <c r="H28" s="824" t="s">
        <v>635</v>
      </c>
      <c r="J28" s="674"/>
      <c r="K28" s="674"/>
      <c r="L28" s="674"/>
      <c r="M28" s="674"/>
      <c r="N28" s="674"/>
      <c r="O28" s="674"/>
    </row>
    <row r="29" spans="1:17">
      <c r="H29" s="824" t="s">
        <v>638</v>
      </c>
      <c r="J29" s="674"/>
      <c r="K29" s="674"/>
      <c r="L29" s="674"/>
      <c r="M29" s="674"/>
      <c r="N29" s="674"/>
      <c r="O29" s="674"/>
    </row>
    <row r="30" spans="1:17" ht="24" customHeight="1">
      <c r="A30" s="718"/>
      <c r="B30" s="2356" t="s">
        <v>637</v>
      </c>
      <c r="C30" s="2356"/>
      <c r="D30" s="2356"/>
      <c r="E30" s="2356"/>
      <c r="F30" s="723"/>
    </row>
    <row r="31" spans="1:17">
      <c r="A31" s="718"/>
      <c r="B31" s="719" t="s">
        <v>609</v>
      </c>
      <c r="C31" s="719" t="s">
        <v>610</v>
      </c>
      <c r="D31" s="2356" t="s">
        <v>613</v>
      </c>
      <c r="E31" s="2356"/>
      <c r="F31" s="720"/>
    </row>
    <row r="32" spans="1:17">
      <c r="A32" s="718"/>
      <c r="B32" s="721" t="s">
        <v>337</v>
      </c>
      <c r="C32" s="721" t="s">
        <v>337</v>
      </c>
      <c r="D32" s="721" t="s">
        <v>614</v>
      </c>
      <c r="E32" s="722" t="s">
        <v>615</v>
      </c>
      <c r="F32" s="723"/>
    </row>
    <row r="33" spans="1:20">
      <c r="A33" s="713" t="s">
        <v>80</v>
      </c>
      <c r="B33" s="714">
        <v>91.14632529090116</v>
      </c>
      <c r="C33" s="714">
        <v>95.349550080161549</v>
      </c>
      <c r="D33" s="714">
        <v>4.2032246589660645</v>
      </c>
      <c r="E33" s="714">
        <v>0.77237653732299805</v>
      </c>
      <c r="F33" s="715" t="s">
        <v>80</v>
      </c>
    </row>
    <row r="34" spans="1:20">
      <c r="A34" s="713" t="s">
        <v>268</v>
      </c>
      <c r="B34" s="714">
        <v>84.821987656528947</v>
      </c>
      <c r="C34" s="714">
        <v>94.734139809764343</v>
      </c>
      <c r="D34" s="714">
        <v>9.9121522903442383</v>
      </c>
      <c r="E34" s="714">
        <v>0.85753720998764038</v>
      </c>
      <c r="F34" s="716" t="s">
        <v>268</v>
      </c>
    </row>
    <row r="35" spans="1:20">
      <c r="A35" s="713" t="s">
        <v>35</v>
      </c>
      <c r="B35" s="714">
        <v>60.470576629663739</v>
      </c>
      <c r="C35" s="714">
        <v>82.681451430598045</v>
      </c>
      <c r="D35" s="714">
        <v>22.210874557495117</v>
      </c>
      <c r="E35" s="714">
        <v>1.0805803537368774</v>
      </c>
      <c r="F35" s="715" t="s">
        <v>35</v>
      </c>
      <c r="G35" s="692"/>
      <c r="H35" s="692"/>
      <c r="I35" s="692"/>
      <c r="J35" s="692"/>
      <c r="K35" s="692"/>
      <c r="L35" s="692"/>
      <c r="M35" s="692"/>
      <c r="N35" s="692"/>
      <c r="O35" s="691"/>
      <c r="P35" s="692"/>
      <c r="Q35" s="692"/>
      <c r="R35" s="692"/>
      <c r="S35" s="692"/>
      <c r="T35" s="692"/>
    </row>
    <row r="36" spans="1:20">
      <c r="A36" s="713" t="s">
        <v>29</v>
      </c>
      <c r="B36" s="714">
        <v>55.474423466940323</v>
      </c>
      <c r="C36" s="714">
        <v>76.278972672960492</v>
      </c>
      <c r="D36" s="714">
        <v>20.804548263549805</v>
      </c>
      <c r="E36" s="714">
        <v>1.9223802089691162</v>
      </c>
      <c r="F36" s="715" t="s">
        <v>29</v>
      </c>
      <c r="G36" s="695"/>
      <c r="H36" s="692"/>
      <c r="I36" s="692"/>
      <c r="J36" s="692"/>
      <c r="K36" s="692"/>
      <c r="L36" s="692"/>
      <c r="M36" s="691"/>
      <c r="N36" s="692"/>
      <c r="O36" s="692"/>
      <c r="P36" s="692"/>
      <c r="Q36" s="692"/>
      <c r="R36" s="692"/>
      <c r="S36" s="691"/>
      <c r="T36" s="692"/>
    </row>
    <row r="37" spans="1:20">
      <c r="A37" s="713" t="s">
        <v>13</v>
      </c>
      <c r="B37" s="714">
        <v>58.3036466400116</v>
      </c>
      <c r="C37" s="714">
        <v>74.711571452508238</v>
      </c>
      <c r="D37" s="714">
        <v>16.407924652099609</v>
      </c>
      <c r="E37" s="714">
        <v>1.264370322227478</v>
      </c>
      <c r="F37" s="716" t="s">
        <v>13</v>
      </c>
      <c r="G37" s="692"/>
      <c r="H37" s="692"/>
      <c r="I37" s="692"/>
      <c r="J37" s="692"/>
      <c r="K37" s="692"/>
      <c r="L37" s="692"/>
      <c r="M37" s="691"/>
      <c r="N37" s="692"/>
      <c r="O37" s="692"/>
      <c r="P37" s="692"/>
      <c r="Q37" s="692"/>
      <c r="R37" s="692"/>
      <c r="S37" s="691"/>
      <c r="T37" s="692"/>
    </row>
    <row r="38" spans="1:20">
      <c r="A38" s="713" t="s">
        <v>88</v>
      </c>
      <c r="B38" s="714">
        <v>50.944128352666162</v>
      </c>
      <c r="C38" s="714">
        <v>74.379236530969933</v>
      </c>
      <c r="D38" s="714">
        <v>23.435108184814453</v>
      </c>
      <c r="E38" s="714">
        <v>2.5139057636260986</v>
      </c>
      <c r="F38" s="715" t="s">
        <v>88</v>
      </c>
      <c r="G38" s="692"/>
      <c r="H38" s="692"/>
      <c r="I38" s="692"/>
      <c r="J38" s="692"/>
      <c r="K38" s="692"/>
      <c r="L38" s="692"/>
      <c r="M38" s="692"/>
      <c r="N38" s="691"/>
      <c r="O38" s="692"/>
      <c r="P38" s="692"/>
      <c r="Q38" s="692"/>
      <c r="R38" s="692"/>
      <c r="S38" s="692"/>
      <c r="T38" s="691"/>
    </row>
    <row r="39" spans="1:20">
      <c r="A39" s="713" t="s">
        <v>14</v>
      </c>
      <c r="B39" s="714">
        <v>40.337560092610161</v>
      </c>
      <c r="C39" s="714">
        <v>66.391508821467198</v>
      </c>
      <c r="D39" s="714">
        <v>26.053949356079102</v>
      </c>
      <c r="E39" s="714">
        <v>1.9234856367111206</v>
      </c>
      <c r="F39" s="715" t="s">
        <v>14</v>
      </c>
    </row>
    <row r="40" spans="1:20">
      <c r="A40" s="713" t="s">
        <v>30</v>
      </c>
      <c r="B40" s="714">
        <v>31.447137163904905</v>
      </c>
      <c r="C40" s="714">
        <v>53.854576677624877</v>
      </c>
      <c r="D40" s="714">
        <v>22.407440185546875</v>
      </c>
      <c r="E40" s="714">
        <v>2.0663533210754395</v>
      </c>
      <c r="F40" s="715" t="s">
        <v>30</v>
      </c>
    </row>
    <row r="41" spans="1:20">
      <c r="A41" s="713" t="s">
        <v>326</v>
      </c>
      <c r="B41" s="714">
        <v>35.42285874473788</v>
      </c>
      <c r="C41" s="714">
        <v>47.409782087961091</v>
      </c>
      <c r="D41" s="714">
        <v>11.986923217773438</v>
      </c>
      <c r="E41" s="714">
        <v>1.2379665374755859</v>
      </c>
      <c r="F41" s="715" t="s">
        <v>326</v>
      </c>
    </row>
    <row r="42" spans="1:20">
      <c r="A42" s="713" t="s">
        <v>199</v>
      </c>
      <c r="B42" s="714">
        <v>25.040806222712796</v>
      </c>
      <c r="C42" s="714">
        <v>41.925433418340241</v>
      </c>
      <c r="D42" s="714">
        <v>16.884626388549805</v>
      </c>
      <c r="E42" s="714">
        <v>2.3708913326263428</v>
      </c>
      <c r="F42" s="715" t="s">
        <v>199</v>
      </c>
    </row>
    <row r="43" spans="1:20">
      <c r="A43" s="727"/>
    </row>
    <row r="44" spans="1:20">
      <c r="A44" s="824" t="s">
        <v>636</v>
      </c>
      <c r="C44" s="667"/>
    </row>
    <row r="45" spans="1:20">
      <c r="A45" s="729" t="s">
        <v>545</v>
      </c>
      <c r="C45" s="667"/>
    </row>
    <row r="46" spans="1:20">
      <c r="A46" s="727" t="s">
        <v>612</v>
      </c>
      <c r="B46" s="667"/>
      <c r="C46" s="667"/>
    </row>
    <row r="47" spans="1:20">
      <c r="A47" s="727"/>
    </row>
    <row r="49" spans="8:8">
      <c r="H49" s="727" t="s">
        <v>123</v>
      </c>
    </row>
    <row r="50" spans="8:8">
      <c r="H50" s="727" t="s">
        <v>786</v>
      </c>
    </row>
    <row r="51" spans="8:8">
      <c r="H51" s="727" t="s">
        <v>751</v>
      </c>
    </row>
    <row r="52" spans="8:8">
      <c r="H52" s="727" t="s">
        <v>789</v>
      </c>
    </row>
  </sheetData>
  <mergeCells count="4">
    <mergeCell ref="D31:E31"/>
    <mergeCell ref="B5:C5"/>
    <mergeCell ref="D5:E5"/>
    <mergeCell ref="B30:E30"/>
  </mergeCells>
  <phoneticPr fontId="159" type="noConversion"/>
  <hyperlinks>
    <hyperlink ref="A22" r:id="rId1" display="http://dx.doi.org/10.1787/9789264239555-en"/>
    <hyperlink ref="A44" r:id="rId2" display="http://dx.doi.org/10.1787/9789264239555-en"/>
  </hyperlinks>
  <pageMargins left="0.17" right="0.17" top="0.41" bottom="0.44" header="0.31496062992125984" footer="0.31496062992125984"/>
  <pageSetup paperSize="9" scale="77" orientation="landscape" r:id="rId3"/>
  <drawing r:id="rId4"/>
</worksheet>
</file>

<file path=xl/worksheets/sheet29.xml><?xml version="1.0" encoding="utf-8"?>
<worksheet xmlns="http://schemas.openxmlformats.org/spreadsheetml/2006/main" xmlns:r="http://schemas.openxmlformats.org/officeDocument/2006/relationships">
  <sheetPr>
    <pageSetUpPr fitToPage="1"/>
  </sheetPr>
  <dimension ref="A1:AM27"/>
  <sheetViews>
    <sheetView zoomScaleSheetLayoutView="100" zoomScalePageLayoutView="125" workbookViewId="0"/>
  </sheetViews>
  <sheetFormatPr baseColWidth="10" defaultColWidth="7.5546875" defaultRowHeight="12.75"/>
  <cols>
    <col min="1" max="1" width="12.77734375" style="671" customWidth="1"/>
    <col min="2" max="6" width="10.44140625" style="671" customWidth="1"/>
    <col min="7" max="16384" width="7.5546875" style="671"/>
  </cols>
  <sheetData>
    <row r="1" spans="1:8" s="667" customFormat="1">
      <c r="A1" s="1435" t="s">
        <v>643</v>
      </c>
      <c r="B1" s="834"/>
      <c r="C1" s="834"/>
      <c r="D1" s="834"/>
      <c r="E1" s="834"/>
      <c r="F1" s="834"/>
    </row>
    <row r="2" spans="1:8">
      <c r="A2" s="833" t="s">
        <v>616</v>
      </c>
      <c r="B2" s="834"/>
      <c r="C2" s="834"/>
      <c r="D2" s="834"/>
      <c r="E2" s="834"/>
      <c r="F2" s="834"/>
    </row>
    <row r="3" spans="1:8">
      <c r="A3" s="835" t="s">
        <v>617</v>
      </c>
      <c r="B3" s="834"/>
      <c r="C3" s="834"/>
      <c r="D3" s="834"/>
      <c r="E3" s="834"/>
      <c r="F3" s="834"/>
      <c r="H3" s="687" t="s">
        <v>903</v>
      </c>
    </row>
    <row r="4" spans="1:8">
      <c r="A4" s="834"/>
      <c r="B4" s="834"/>
      <c r="C4" s="834"/>
      <c r="D4" s="834"/>
      <c r="E4" s="834"/>
      <c r="F4" s="834"/>
    </row>
    <row r="5" spans="1:8" ht="65.099999999999994" customHeight="1">
      <c r="A5" s="836"/>
      <c r="B5" s="694" t="s">
        <v>618</v>
      </c>
      <c r="C5" s="694" t="s">
        <v>619</v>
      </c>
      <c r="D5" s="694" t="s">
        <v>620</v>
      </c>
      <c r="E5" s="698" t="s">
        <v>621</v>
      </c>
      <c r="F5" s="699" t="s">
        <v>622</v>
      </c>
    </row>
    <row r="6" spans="1:8">
      <c r="A6" s="837" t="s">
        <v>268</v>
      </c>
      <c r="B6" s="838">
        <v>34.455139785679044</v>
      </c>
      <c r="C6" s="839">
        <v>107.18704270430075</v>
      </c>
      <c r="D6" s="839">
        <v>149.48255593732833</v>
      </c>
      <c r="E6" s="839">
        <v>33.423268385480554</v>
      </c>
      <c r="F6" s="840" t="s">
        <v>623</v>
      </c>
    </row>
    <row r="7" spans="1:8">
      <c r="A7" s="837" t="s">
        <v>80</v>
      </c>
      <c r="B7" s="838">
        <v>24.330290455305814</v>
      </c>
      <c r="C7" s="839">
        <v>98.733216306785778</v>
      </c>
      <c r="D7" s="839">
        <v>148.75306777873672</v>
      </c>
      <c r="E7" s="839">
        <v>35.357975573615889</v>
      </c>
      <c r="F7" s="840" t="s">
        <v>624</v>
      </c>
    </row>
    <row r="8" spans="1:8">
      <c r="A8" s="837" t="s">
        <v>29</v>
      </c>
      <c r="B8" s="838">
        <v>29.928943700551706</v>
      </c>
      <c r="C8" s="839">
        <v>105.70454004625998</v>
      </c>
      <c r="D8" s="839">
        <v>148.28439317892287</v>
      </c>
      <c r="E8" s="839">
        <v>36.288972825071127</v>
      </c>
      <c r="F8" s="840" t="s">
        <v>625</v>
      </c>
    </row>
    <row r="9" spans="1:8">
      <c r="A9" s="837" t="s">
        <v>503</v>
      </c>
      <c r="B9" s="838">
        <v>25.303544764856131</v>
      </c>
      <c r="C9" s="839">
        <v>104.25869360990281</v>
      </c>
      <c r="D9" s="839">
        <v>137.54917093538569</v>
      </c>
      <c r="E9" s="839">
        <v>30.249182343239418</v>
      </c>
      <c r="F9" s="840" t="s">
        <v>626</v>
      </c>
    </row>
    <row r="10" spans="1:8">
      <c r="A10" s="837" t="s">
        <v>14</v>
      </c>
      <c r="B10" s="838">
        <v>28.720338265003161</v>
      </c>
      <c r="C10" s="839">
        <v>90.791905729105068</v>
      </c>
      <c r="D10" s="839">
        <v>112.89250196663166</v>
      </c>
      <c r="E10" s="839">
        <v>25.43954608679136</v>
      </c>
      <c r="F10" s="840" t="s">
        <v>627</v>
      </c>
    </row>
    <row r="11" spans="1:8">
      <c r="A11" s="837" t="s">
        <v>326</v>
      </c>
      <c r="B11" s="838">
        <v>25.689373016576383</v>
      </c>
      <c r="C11" s="839">
        <v>80.190066659319299</v>
      </c>
      <c r="D11" s="839">
        <v>90.914855570723589</v>
      </c>
      <c r="E11" s="839">
        <v>18.243100953741216</v>
      </c>
      <c r="F11" s="840" t="s">
        <v>628</v>
      </c>
    </row>
    <row r="12" spans="1:8">
      <c r="A12" s="727" t="s">
        <v>629</v>
      </c>
    </row>
    <row r="13" spans="1:8">
      <c r="A13" s="728" t="s">
        <v>590</v>
      </c>
    </row>
    <row r="14" spans="1:8">
      <c r="A14" s="729" t="s">
        <v>644</v>
      </c>
    </row>
    <row r="15" spans="1:8">
      <c r="A15" s="729" t="s">
        <v>593</v>
      </c>
    </row>
    <row r="18" spans="1:39">
      <c r="H18" s="727"/>
    </row>
    <row r="19" spans="1:39">
      <c r="H19" s="727"/>
    </row>
    <row r="20" spans="1:39">
      <c r="A20" s="691"/>
      <c r="B20" s="691"/>
      <c r="C20" s="691"/>
      <c r="D20" s="691"/>
      <c r="E20" s="692"/>
      <c r="F20" s="692"/>
      <c r="G20" s="692"/>
      <c r="H20" s="841"/>
      <c r="I20" s="692"/>
      <c r="J20" s="692"/>
      <c r="K20" s="692"/>
      <c r="L20" s="692"/>
      <c r="M20" s="692"/>
      <c r="N20" s="692"/>
      <c r="O20" s="692"/>
      <c r="P20" s="692"/>
      <c r="Q20" s="692"/>
      <c r="R20" s="691"/>
      <c r="S20" s="692"/>
      <c r="T20" s="692"/>
      <c r="U20" s="692"/>
      <c r="V20" s="692"/>
      <c r="W20" s="692"/>
      <c r="X20" s="691"/>
      <c r="Y20" s="692"/>
      <c r="Z20" s="692"/>
      <c r="AA20" s="692"/>
      <c r="AB20" s="692"/>
      <c r="AC20" s="692"/>
      <c r="AD20" s="691"/>
      <c r="AE20" s="692"/>
      <c r="AF20" s="692"/>
      <c r="AG20" s="692"/>
      <c r="AH20" s="692"/>
      <c r="AI20" s="692"/>
      <c r="AJ20" s="691"/>
      <c r="AK20" s="692"/>
      <c r="AL20" s="692"/>
      <c r="AM20" s="692"/>
    </row>
    <row r="21" spans="1:39">
      <c r="G21" s="692"/>
      <c r="H21" s="841"/>
      <c r="I21" s="692"/>
      <c r="J21" s="692"/>
      <c r="K21" s="692"/>
      <c r="L21" s="692"/>
      <c r="M21" s="692"/>
      <c r="N21" s="692"/>
      <c r="O21" s="692"/>
      <c r="P21" s="692"/>
      <c r="Q21" s="692"/>
      <c r="R21" s="691"/>
      <c r="S21" s="692"/>
      <c r="T21" s="692"/>
      <c r="U21" s="692"/>
      <c r="V21" s="692"/>
      <c r="W21" s="692"/>
      <c r="X21" s="691"/>
      <c r="Y21" s="692"/>
      <c r="Z21" s="692"/>
      <c r="AA21" s="692"/>
      <c r="AB21" s="692"/>
      <c r="AC21" s="692"/>
      <c r="AD21" s="691"/>
      <c r="AE21" s="692"/>
      <c r="AF21" s="692"/>
      <c r="AG21" s="692"/>
      <c r="AH21" s="692"/>
      <c r="AI21" s="692"/>
      <c r="AJ21" s="691"/>
      <c r="AK21" s="692"/>
      <c r="AL21" s="692"/>
      <c r="AM21" s="692"/>
    </row>
    <row r="22" spans="1:39">
      <c r="G22" s="692"/>
      <c r="H22" s="841"/>
      <c r="I22" s="692"/>
      <c r="J22" s="692"/>
      <c r="K22" s="692"/>
      <c r="L22" s="692"/>
      <c r="M22" s="692"/>
      <c r="N22" s="692"/>
      <c r="O22" s="692"/>
      <c r="P22" s="692"/>
      <c r="Q22" s="692"/>
      <c r="R22" s="691"/>
      <c r="S22" s="692"/>
      <c r="T22" s="692"/>
      <c r="U22" s="692"/>
      <c r="V22" s="692"/>
      <c r="W22" s="692"/>
      <c r="X22" s="691"/>
      <c r="Y22" s="692"/>
      <c r="Z22" s="692"/>
      <c r="AA22" s="692"/>
      <c r="AB22" s="692"/>
      <c r="AC22" s="692"/>
      <c r="AD22" s="691"/>
      <c r="AE22" s="692"/>
      <c r="AF22" s="692"/>
      <c r="AG22" s="692"/>
      <c r="AH22" s="692"/>
      <c r="AI22" s="692"/>
      <c r="AJ22" s="691"/>
      <c r="AK22" s="692"/>
      <c r="AL22" s="692"/>
      <c r="AM22" s="692"/>
    </row>
    <row r="23" spans="1:39">
      <c r="G23" s="692"/>
      <c r="H23" s="692"/>
      <c r="I23" s="692"/>
      <c r="J23" s="692"/>
      <c r="K23" s="692"/>
      <c r="L23" s="692"/>
      <c r="M23" s="692"/>
      <c r="N23" s="692"/>
      <c r="O23" s="692"/>
      <c r="P23" s="692"/>
      <c r="Q23" s="692"/>
      <c r="R23" s="691"/>
      <c r="S23" s="692"/>
      <c r="T23" s="692"/>
      <c r="U23" s="692"/>
      <c r="V23" s="692"/>
      <c r="W23" s="692"/>
      <c r="X23" s="691"/>
      <c r="Y23" s="692"/>
      <c r="Z23" s="692"/>
      <c r="AA23" s="692"/>
      <c r="AB23" s="692"/>
      <c r="AC23" s="692"/>
      <c r="AD23" s="691"/>
      <c r="AE23" s="692"/>
      <c r="AF23" s="692"/>
      <c r="AG23" s="692"/>
      <c r="AH23" s="692"/>
      <c r="AI23" s="692"/>
      <c r="AJ23" s="691"/>
      <c r="AK23" s="692"/>
      <c r="AL23" s="692"/>
      <c r="AM23" s="692"/>
    </row>
    <row r="24" spans="1:39">
      <c r="G24" s="692"/>
      <c r="H24" s="692"/>
      <c r="I24" s="692"/>
      <c r="J24" s="692"/>
      <c r="K24" s="692"/>
      <c r="L24" s="692"/>
      <c r="M24" s="692"/>
      <c r="N24" s="692"/>
      <c r="O24" s="692"/>
      <c r="P24" s="692"/>
      <c r="Q24" s="692"/>
      <c r="R24" s="691"/>
      <c r="S24" s="692"/>
      <c r="T24" s="692"/>
      <c r="U24" s="692"/>
      <c r="V24" s="692"/>
      <c r="W24" s="692"/>
      <c r="X24" s="691"/>
      <c r="Y24" s="692"/>
      <c r="Z24" s="692"/>
      <c r="AA24" s="692"/>
      <c r="AB24" s="692"/>
      <c r="AC24" s="692"/>
      <c r="AD24" s="691"/>
      <c r="AE24" s="692"/>
      <c r="AF24" s="692"/>
      <c r="AG24" s="692"/>
      <c r="AH24" s="692"/>
      <c r="AI24" s="692"/>
      <c r="AJ24" s="691"/>
      <c r="AK24" s="692"/>
      <c r="AL24" s="692"/>
      <c r="AM24" s="692"/>
    </row>
    <row r="25" spans="1:39">
      <c r="G25" s="692"/>
      <c r="H25" s="692"/>
      <c r="I25" s="692"/>
      <c r="J25" s="692"/>
      <c r="K25" s="692"/>
      <c r="L25" s="692"/>
      <c r="M25" s="692"/>
      <c r="N25" s="692"/>
      <c r="O25" s="692"/>
      <c r="P25" s="692"/>
      <c r="Q25" s="692"/>
      <c r="R25" s="691"/>
      <c r="S25" s="692"/>
      <c r="T25" s="692"/>
      <c r="U25" s="692"/>
      <c r="V25" s="692"/>
      <c r="W25" s="692"/>
      <c r="X25" s="691"/>
      <c r="Y25" s="692"/>
      <c r="Z25" s="692"/>
      <c r="AA25" s="692"/>
      <c r="AB25" s="692"/>
      <c r="AC25" s="692"/>
      <c r="AD25" s="691"/>
      <c r="AE25" s="692"/>
      <c r="AF25" s="692"/>
      <c r="AG25" s="692"/>
      <c r="AH25" s="692"/>
      <c r="AI25" s="692"/>
      <c r="AJ25" s="691"/>
      <c r="AK25" s="692"/>
      <c r="AL25" s="692"/>
      <c r="AM25" s="692"/>
    </row>
    <row r="26" spans="1:39">
      <c r="G26" s="692"/>
      <c r="H26" s="692"/>
      <c r="I26" s="692"/>
      <c r="J26" s="692"/>
      <c r="K26" s="692"/>
      <c r="L26" s="692"/>
      <c r="M26" s="692"/>
      <c r="N26" s="692"/>
      <c r="O26" s="692"/>
      <c r="P26" s="692"/>
      <c r="Q26" s="692"/>
      <c r="R26" s="691"/>
      <c r="S26" s="692"/>
      <c r="T26" s="692"/>
      <c r="U26" s="692"/>
      <c r="V26" s="692"/>
      <c r="W26" s="692"/>
      <c r="X26" s="691"/>
      <c r="Y26" s="692"/>
      <c r="Z26" s="692"/>
      <c r="AA26" s="692"/>
      <c r="AB26" s="692"/>
      <c r="AC26" s="692"/>
      <c r="AD26" s="691"/>
      <c r="AE26" s="692"/>
      <c r="AF26" s="692"/>
      <c r="AG26" s="692"/>
      <c r="AH26" s="692"/>
      <c r="AI26" s="692"/>
      <c r="AJ26" s="691"/>
      <c r="AK26" s="692"/>
      <c r="AL26" s="692"/>
      <c r="AM26" s="692"/>
    </row>
    <row r="27" spans="1:39">
      <c r="A27" s="702"/>
      <c r="B27" s="702"/>
      <c r="C27" s="691"/>
      <c r="D27" s="691"/>
      <c r="E27" s="692"/>
      <c r="F27" s="692"/>
      <c r="G27" s="692"/>
      <c r="H27" s="692"/>
      <c r="I27" s="692"/>
      <c r="J27" s="692"/>
      <c r="K27" s="692"/>
      <c r="L27" s="692"/>
      <c r="M27" s="692"/>
      <c r="N27" s="692"/>
      <c r="O27" s="692"/>
      <c r="P27" s="692"/>
      <c r="Q27" s="692"/>
      <c r="R27" s="691"/>
      <c r="S27" s="692"/>
      <c r="T27" s="692"/>
      <c r="U27" s="692"/>
      <c r="V27" s="692"/>
      <c r="W27" s="692"/>
      <c r="X27" s="691"/>
      <c r="Y27" s="692"/>
      <c r="Z27" s="692"/>
      <c r="AA27" s="692"/>
      <c r="AB27" s="692"/>
      <c r="AC27" s="692"/>
      <c r="AD27" s="691"/>
      <c r="AE27" s="692"/>
      <c r="AF27" s="692"/>
      <c r="AG27" s="692"/>
      <c r="AH27" s="692"/>
      <c r="AI27" s="692"/>
      <c r="AJ27" s="691"/>
      <c r="AK27" s="692"/>
      <c r="AL27" s="692"/>
      <c r="AM27" s="692"/>
    </row>
  </sheetData>
  <phoneticPr fontId="159" type="noConversion"/>
  <hyperlinks>
    <hyperlink ref="A13" r:id="rId1" display="http://dx.doi.org/10.1787/9789264239555-en"/>
  </hyperlinks>
  <pageMargins left="0.25" right="0.26" top="0.51" bottom="0.47" header="0.31496062992125984" footer="0.31496062992125984"/>
  <pageSetup paperSize="9" scale="85" orientation="landscape" r:id="rId2"/>
  <drawing r:id="rId3"/>
</worksheet>
</file>

<file path=xl/worksheets/sheet3.xml><?xml version="1.0" encoding="utf-8"?>
<worksheet xmlns="http://schemas.openxmlformats.org/spreadsheetml/2006/main" xmlns:r="http://schemas.openxmlformats.org/officeDocument/2006/relationships">
  <sheetPr>
    <pageSetUpPr fitToPage="1"/>
  </sheetPr>
  <dimension ref="A1:AA44"/>
  <sheetViews>
    <sheetView zoomScale="80" zoomScaleNormal="80" zoomScalePageLayoutView="125" workbookViewId="0">
      <selection sqref="A1:F1"/>
    </sheetView>
  </sheetViews>
  <sheetFormatPr baseColWidth="10" defaultColWidth="7.77734375" defaultRowHeight="14.25"/>
  <cols>
    <col min="1" max="1" width="9" style="283" customWidth="1"/>
    <col min="2" max="6" width="6.109375" style="283" customWidth="1"/>
    <col min="7" max="7" width="3.44140625" style="283" customWidth="1"/>
    <col min="8" max="8" width="9" style="283" customWidth="1"/>
    <col min="9" max="10" width="4.88671875" style="283" bestFit="1" customWidth="1"/>
    <col min="11" max="12" width="5.109375" style="283" bestFit="1" customWidth="1"/>
    <col min="13" max="13" width="3.21875" style="283" customWidth="1"/>
    <col min="14" max="22" width="7.77734375" style="283"/>
    <col min="23" max="23" width="9.33203125" style="283" bestFit="1" customWidth="1"/>
    <col min="24" max="245" width="7.77734375" style="283"/>
    <col min="246" max="246" width="39.44140625" style="283" bestFit="1" customWidth="1"/>
    <col min="247" max="249" width="8.5546875" style="283" bestFit="1" customWidth="1"/>
    <col min="250" max="501" width="7.77734375" style="283"/>
    <col min="502" max="502" width="39.44140625" style="283" bestFit="1" customWidth="1"/>
    <col min="503" max="505" width="8.5546875" style="283" bestFit="1" customWidth="1"/>
    <col min="506" max="757" width="7.77734375" style="283"/>
    <col min="758" max="758" width="39.44140625" style="283" bestFit="1" customWidth="1"/>
    <col min="759" max="761" width="8.5546875" style="283" bestFit="1" customWidth="1"/>
    <col min="762" max="1013" width="7.77734375" style="283"/>
    <col min="1014" max="1014" width="39.44140625" style="283" bestFit="1" customWidth="1"/>
    <col min="1015" max="1017" width="8.5546875" style="283" bestFit="1" customWidth="1"/>
    <col min="1018" max="1269" width="7.77734375" style="283"/>
    <col min="1270" max="1270" width="39.44140625" style="283" bestFit="1" customWidth="1"/>
    <col min="1271" max="1273" width="8.5546875" style="283" bestFit="1" customWidth="1"/>
    <col min="1274" max="1525" width="7.77734375" style="283"/>
    <col min="1526" max="1526" width="39.44140625" style="283" bestFit="1" customWidth="1"/>
    <col min="1527" max="1529" width="8.5546875" style="283" bestFit="1" customWidth="1"/>
    <col min="1530" max="1781" width="7.77734375" style="283"/>
    <col min="1782" max="1782" width="39.44140625" style="283" bestFit="1" customWidth="1"/>
    <col min="1783" max="1785" width="8.5546875" style="283" bestFit="1" customWidth="1"/>
    <col min="1786" max="2037" width="7.77734375" style="283"/>
    <col min="2038" max="2038" width="39.44140625" style="283" bestFit="1" customWidth="1"/>
    <col min="2039" max="2041" width="8.5546875" style="283" bestFit="1" customWidth="1"/>
    <col min="2042" max="2293" width="7.77734375" style="283"/>
    <col min="2294" max="2294" width="39.44140625" style="283" bestFit="1" customWidth="1"/>
    <col min="2295" max="2297" width="8.5546875" style="283" bestFit="1" customWidth="1"/>
    <col min="2298" max="2549" width="7.77734375" style="283"/>
    <col min="2550" max="2550" width="39.44140625" style="283" bestFit="1" customWidth="1"/>
    <col min="2551" max="2553" width="8.5546875" style="283" bestFit="1" customWidth="1"/>
    <col min="2554" max="2805" width="7.77734375" style="283"/>
    <col min="2806" max="2806" width="39.44140625" style="283" bestFit="1" customWidth="1"/>
    <col min="2807" max="2809" width="8.5546875" style="283" bestFit="1" customWidth="1"/>
    <col min="2810" max="3061" width="7.77734375" style="283"/>
    <col min="3062" max="3062" width="39.44140625" style="283" bestFit="1" customWidth="1"/>
    <col min="3063" max="3065" width="8.5546875" style="283" bestFit="1" customWidth="1"/>
    <col min="3066" max="3317" width="7.77734375" style="283"/>
    <col min="3318" max="3318" width="39.44140625" style="283" bestFit="1" customWidth="1"/>
    <col min="3319" max="3321" width="8.5546875" style="283" bestFit="1" customWidth="1"/>
    <col min="3322" max="3573" width="7.77734375" style="283"/>
    <col min="3574" max="3574" width="39.44140625" style="283" bestFit="1" customWidth="1"/>
    <col min="3575" max="3577" width="8.5546875" style="283" bestFit="1" customWidth="1"/>
    <col min="3578" max="3829" width="7.77734375" style="283"/>
    <col min="3830" max="3830" width="39.44140625" style="283" bestFit="1" customWidth="1"/>
    <col min="3831" max="3833" width="8.5546875" style="283" bestFit="1" customWidth="1"/>
    <col min="3834" max="4085" width="7.77734375" style="283"/>
    <col min="4086" max="4086" width="39.44140625" style="283" bestFit="1" customWidth="1"/>
    <col min="4087" max="4089" width="8.5546875" style="283" bestFit="1" customWidth="1"/>
    <col min="4090" max="4341" width="7.77734375" style="283"/>
    <col min="4342" max="4342" width="39.44140625" style="283" bestFit="1" customWidth="1"/>
    <col min="4343" max="4345" width="8.5546875" style="283" bestFit="1" customWidth="1"/>
    <col min="4346" max="4597" width="7.77734375" style="283"/>
    <col min="4598" max="4598" width="39.44140625" style="283" bestFit="1" customWidth="1"/>
    <col min="4599" max="4601" width="8.5546875" style="283" bestFit="1" customWidth="1"/>
    <col min="4602" max="4853" width="7.77734375" style="283"/>
    <col min="4854" max="4854" width="39.44140625" style="283" bestFit="1" customWidth="1"/>
    <col min="4855" max="4857" width="8.5546875" style="283" bestFit="1" customWidth="1"/>
    <col min="4858" max="5109" width="7.77734375" style="283"/>
    <col min="5110" max="5110" width="39.44140625" style="283" bestFit="1" customWidth="1"/>
    <col min="5111" max="5113" width="8.5546875" style="283" bestFit="1" customWidth="1"/>
    <col min="5114" max="5365" width="7.77734375" style="283"/>
    <col min="5366" max="5366" width="39.44140625" style="283" bestFit="1" customWidth="1"/>
    <col min="5367" max="5369" width="8.5546875" style="283" bestFit="1" customWidth="1"/>
    <col min="5370" max="5621" width="7.77734375" style="283"/>
    <col min="5622" max="5622" width="39.44140625" style="283" bestFit="1" customWidth="1"/>
    <col min="5623" max="5625" width="8.5546875" style="283" bestFit="1" customWidth="1"/>
    <col min="5626" max="5877" width="7.77734375" style="283"/>
    <col min="5878" max="5878" width="39.44140625" style="283" bestFit="1" customWidth="1"/>
    <col min="5879" max="5881" width="8.5546875" style="283" bestFit="1" customWidth="1"/>
    <col min="5882" max="6133" width="7.77734375" style="283"/>
    <col min="6134" max="6134" width="39.44140625" style="283" bestFit="1" customWidth="1"/>
    <col min="6135" max="6137" width="8.5546875" style="283" bestFit="1" customWidth="1"/>
    <col min="6138" max="6389" width="7.77734375" style="283"/>
    <col min="6390" max="6390" width="39.44140625" style="283" bestFit="1" customWidth="1"/>
    <col min="6391" max="6393" width="8.5546875" style="283" bestFit="1" customWidth="1"/>
    <col min="6394" max="6645" width="7.77734375" style="283"/>
    <col min="6646" max="6646" width="39.44140625" style="283" bestFit="1" customWidth="1"/>
    <col min="6647" max="6649" width="8.5546875" style="283" bestFit="1" customWidth="1"/>
    <col min="6650" max="6901" width="7.77734375" style="283"/>
    <col min="6902" max="6902" width="39.44140625" style="283" bestFit="1" customWidth="1"/>
    <col min="6903" max="6905" width="8.5546875" style="283" bestFit="1" customWidth="1"/>
    <col min="6906" max="7157" width="7.77734375" style="283"/>
    <col min="7158" max="7158" width="39.44140625" style="283" bestFit="1" customWidth="1"/>
    <col min="7159" max="7161" width="8.5546875" style="283" bestFit="1" customWidth="1"/>
    <col min="7162" max="7413" width="7.77734375" style="283"/>
    <col min="7414" max="7414" width="39.44140625" style="283" bestFit="1" customWidth="1"/>
    <col min="7415" max="7417" width="8.5546875" style="283" bestFit="1" customWidth="1"/>
    <col min="7418" max="7669" width="7.77734375" style="283"/>
    <col min="7670" max="7670" width="39.44140625" style="283" bestFit="1" customWidth="1"/>
    <col min="7671" max="7673" width="8.5546875" style="283" bestFit="1" customWidth="1"/>
    <col min="7674" max="7925" width="7.77734375" style="283"/>
    <col min="7926" max="7926" width="39.44140625" style="283" bestFit="1" customWidth="1"/>
    <col min="7927" max="7929" width="8.5546875" style="283" bestFit="1" customWidth="1"/>
    <col min="7930" max="8181" width="7.77734375" style="283"/>
    <col min="8182" max="8182" width="39.44140625" style="283" bestFit="1" customWidth="1"/>
    <col min="8183" max="8185" width="8.5546875" style="283" bestFit="1" customWidth="1"/>
    <col min="8186" max="8437" width="7.77734375" style="283"/>
    <col min="8438" max="8438" width="39.44140625" style="283" bestFit="1" customWidth="1"/>
    <col min="8439" max="8441" width="8.5546875" style="283" bestFit="1" customWidth="1"/>
    <col min="8442" max="8693" width="7.77734375" style="283"/>
    <col min="8694" max="8694" width="39.44140625" style="283" bestFit="1" customWidth="1"/>
    <col min="8695" max="8697" width="8.5546875" style="283" bestFit="1" customWidth="1"/>
    <col min="8698" max="8949" width="7.77734375" style="283"/>
    <col min="8950" max="8950" width="39.44140625" style="283" bestFit="1" customWidth="1"/>
    <col min="8951" max="8953" width="8.5546875" style="283" bestFit="1" customWidth="1"/>
    <col min="8954" max="9205" width="7.77734375" style="283"/>
    <col min="9206" max="9206" width="39.44140625" style="283" bestFit="1" customWidth="1"/>
    <col min="9207" max="9209" width="8.5546875" style="283" bestFit="1" customWidth="1"/>
    <col min="9210" max="9461" width="7.77734375" style="283"/>
    <col min="9462" max="9462" width="39.44140625" style="283" bestFit="1" customWidth="1"/>
    <col min="9463" max="9465" width="8.5546875" style="283" bestFit="1" customWidth="1"/>
    <col min="9466" max="9717" width="7.77734375" style="283"/>
    <col min="9718" max="9718" width="39.44140625" style="283" bestFit="1" customWidth="1"/>
    <col min="9719" max="9721" width="8.5546875" style="283" bestFit="1" customWidth="1"/>
    <col min="9722" max="9973" width="7.77734375" style="283"/>
    <col min="9974" max="9974" width="39.44140625" style="283" bestFit="1" customWidth="1"/>
    <col min="9975" max="9977" width="8.5546875" style="283" bestFit="1" customWidth="1"/>
    <col min="9978" max="10229" width="7.77734375" style="283"/>
    <col min="10230" max="10230" width="39.44140625" style="283" bestFit="1" customWidth="1"/>
    <col min="10231" max="10233" width="8.5546875" style="283" bestFit="1" customWidth="1"/>
    <col min="10234" max="10485" width="7.77734375" style="283"/>
    <col min="10486" max="10486" width="39.44140625" style="283" bestFit="1" customWidth="1"/>
    <col min="10487" max="10489" width="8.5546875" style="283" bestFit="1" customWidth="1"/>
    <col min="10490" max="10741" width="7.77734375" style="283"/>
    <col min="10742" max="10742" width="39.44140625" style="283" bestFit="1" customWidth="1"/>
    <col min="10743" max="10745" width="8.5546875" style="283" bestFit="1" customWidth="1"/>
    <col min="10746" max="10997" width="7.77734375" style="283"/>
    <col min="10998" max="10998" width="39.44140625" style="283" bestFit="1" customWidth="1"/>
    <col min="10999" max="11001" width="8.5546875" style="283" bestFit="1" customWidth="1"/>
    <col min="11002" max="11253" width="7.77734375" style="283"/>
    <col min="11254" max="11254" width="39.44140625" style="283" bestFit="1" customWidth="1"/>
    <col min="11255" max="11257" width="8.5546875" style="283" bestFit="1" customWidth="1"/>
    <col min="11258" max="11509" width="7.77734375" style="283"/>
    <col min="11510" max="11510" width="39.44140625" style="283" bestFit="1" customWidth="1"/>
    <col min="11511" max="11513" width="8.5546875" style="283" bestFit="1" customWidth="1"/>
    <col min="11514" max="11765" width="7.77734375" style="283"/>
    <col min="11766" max="11766" width="39.44140625" style="283" bestFit="1" customWidth="1"/>
    <col min="11767" max="11769" width="8.5546875" style="283" bestFit="1" customWidth="1"/>
    <col min="11770" max="12021" width="7.77734375" style="283"/>
    <col min="12022" max="12022" width="39.44140625" style="283" bestFit="1" customWidth="1"/>
    <col min="12023" max="12025" width="8.5546875" style="283" bestFit="1" customWidth="1"/>
    <col min="12026" max="12277" width="7.77734375" style="283"/>
    <col min="12278" max="12278" width="39.44140625" style="283" bestFit="1" customWidth="1"/>
    <col min="12279" max="12281" width="8.5546875" style="283" bestFit="1" customWidth="1"/>
    <col min="12282" max="12533" width="7.77734375" style="283"/>
    <col min="12534" max="12534" width="39.44140625" style="283" bestFit="1" customWidth="1"/>
    <col min="12535" max="12537" width="8.5546875" style="283" bestFit="1" customWidth="1"/>
    <col min="12538" max="12789" width="7.77734375" style="283"/>
    <col min="12790" max="12790" width="39.44140625" style="283" bestFit="1" customWidth="1"/>
    <col min="12791" max="12793" width="8.5546875" style="283" bestFit="1" customWidth="1"/>
    <col min="12794" max="13045" width="7.77734375" style="283"/>
    <col min="13046" max="13046" width="39.44140625" style="283" bestFit="1" customWidth="1"/>
    <col min="13047" max="13049" width="8.5546875" style="283" bestFit="1" customWidth="1"/>
    <col min="13050" max="13301" width="7.77734375" style="283"/>
    <col min="13302" max="13302" width="39.44140625" style="283" bestFit="1" customWidth="1"/>
    <col min="13303" max="13305" width="8.5546875" style="283" bestFit="1" customWidth="1"/>
    <col min="13306" max="13557" width="7.77734375" style="283"/>
    <col min="13558" max="13558" width="39.44140625" style="283" bestFit="1" customWidth="1"/>
    <col min="13559" max="13561" width="8.5546875" style="283" bestFit="1" customWidth="1"/>
    <col min="13562" max="13813" width="7.77734375" style="283"/>
    <col min="13814" max="13814" width="39.44140625" style="283" bestFit="1" customWidth="1"/>
    <col min="13815" max="13817" width="8.5546875" style="283" bestFit="1" customWidth="1"/>
    <col min="13818" max="14069" width="7.77734375" style="283"/>
    <col min="14070" max="14070" width="39.44140625" style="283" bestFit="1" customWidth="1"/>
    <col min="14071" max="14073" width="8.5546875" style="283" bestFit="1" customWidth="1"/>
    <col min="14074" max="14325" width="7.77734375" style="283"/>
    <col min="14326" max="14326" width="39.44140625" style="283" bestFit="1" customWidth="1"/>
    <col min="14327" max="14329" width="8.5546875" style="283" bestFit="1" customWidth="1"/>
    <col min="14330" max="14581" width="7.77734375" style="283"/>
    <col min="14582" max="14582" width="39.44140625" style="283" bestFit="1" customWidth="1"/>
    <col min="14583" max="14585" width="8.5546875" style="283" bestFit="1" customWidth="1"/>
    <col min="14586" max="14837" width="7.77734375" style="283"/>
    <col min="14838" max="14838" width="39.44140625" style="283" bestFit="1" customWidth="1"/>
    <col min="14839" max="14841" width="8.5546875" style="283" bestFit="1" customWidth="1"/>
    <col min="14842" max="15093" width="7.77734375" style="283"/>
    <col min="15094" max="15094" width="39.44140625" style="283" bestFit="1" customWidth="1"/>
    <col min="15095" max="15097" width="8.5546875" style="283" bestFit="1" customWidth="1"/>
    <col min="15098" max="15349" width="7.77734375" style="283"/>
    <col min="15350" max="15350" width="39.44140625" style="283" bestFit="1" customWidth="1"/>
    <col min="15351" max="15353" width="8.5546875" style="283" bestFit="1" customWidth="1"/>
    <col min="15354" max="15605" width="7.77734375" style="283"/>
    <col min="15606" max="15606" width="39.44140625" style="283" bestFit="1" customWidth="1"/>
    <col min="15607" max="15609" width="8.5546875" style="283" bestFit="1" customWidth="1"/>
    <col min="15610" max="15861" width="7.77734375" style="283"/>
    <col min="15862" max="15862" width="39.44140625" style="283" bestFit="1" customWidth="1"/>
    <col min="15863" max="15865" width="8.5546875" style="283" bestFit="1" customWidth="1"/>
    <col min="15866" max="16117" width="7.77734375" style="283"/>
    <col min="16118" max="16118" width="39.44140625" style="283" bestFit="1" customWidth="1"/>
    <col min="16119" max="16121" width="8.5546875" style="283" bestFit="1" customWidth="1"/>
    <col min="16122" max="16384" width="7.77734375" style="283"/>
  </cols>
  <sheetData>
    <row r="1" spans="1:27" s="285" customFormat="1" ht="15">
      <c r="A1" s="2070" t="s">
        <v>376</v>
      </c>
      <c r="B1" s="2070"/>
      <c r="C1" s="2070"/>
      <c r="D1" s="2070"/>
      <c r="E1" s="2070"/>
      <c r="F1" s="2070"/>
      <c r="G1" s="1180"/>
      <c r="H1" s="1181"/>
      <c r="I1" s="1181"/>
      <c r="J1" s="1181"/>
      <c r="K1" s="1181"/>
      <c r="L1" s="1181"/>
      <c r="M1" s="1181"/>
      <c r="N1" s="1181"/>
    </row>
    <row r="2" spans="1:27" s="285" customFormat="1" ht="15">
      <c r="A2" s="1182" t="s">
        <v>974</v>
      </c>
      <c r="B2" s="1180"/>
      <c r="C2" s="1180"/>
      <c r="D2" s="1180"/>
      <c r="E2" s="1180"/>
      <c r="F2" s="1180"/>
      <c r="G2" s="1180"/>
      <c r="H2" s="1181"/>
      <c r="I2" s="1181"/>
      <c r="J2" s="1181"/>
      <c r="K2" s="1181"/>
      <c r="L2" s="1181"/>
      <c r="M2" s="1181"/>
      <c r="N2" s="1181"/>
      <c r="R2" s="286"/>
    </row>
    <row r="3" spans="1:27" s="285" customFormat="1" ht="14.1" customHeight="1">
      <c r="A3" s="284"/>
      <c r="B3" s="284"/>
      <c r="C3" s="284"/>
      <c r="D3" s="284"/>
      <c r="E3" s="284"/>
      <c r="F3" s="284"/>
      <c r="G3" s="284"/>
      <c r="V3" s="287" t="s">
        <v>377</v>
      </c>
    </row>
    <row r="4" spans="1:27">
      <c r="A4" s="1992" t="s">
        <v>5</v>
      </c>
      <c r="B4" s="289" t="s">
        <v>335</v>
      </c>
      <c r="C4" s="289" t="s">
        <v>316</v>
      </c>
      <c r="D4" s="289" t="s">
        <v>317</v>
      </c>
      <c r="E4" s="289" t="s">
        <v>318</v>
      </c>
      <c r="F4" s="1993">
        <v>2014</v>
      </c>
      <c r="G4" s="1527"/>
      <c r="H4" s="1994"/>
      <c r="I4" s="291" t="s">
        <v>335</v>
      </c>
      <c r="J4" s="291">
        <v>2010</v>
      </c>
      <c r="K4" s="292">
        <v>2012</v>
      </c>
      <c r="L4" s="292">
        <v>2014</v>
      </c>
      <c r="N4" s="1480" t="s">
        <v>879</v>
      </c>
      <c r="V4" s="293">
        <v>1.5373257142857142</v>
      </c>
      <c r="W4" s="1174" t="s">
        <v>268</v>
      </c>
      <c r="X4" s="1175">
        <v>21875</v>
      </c>
      <c r="Y4" s="1176">
        <v>32351</v>
      </c>
      <c r="Z4" s="1176">
        <v>32236</v>
      </c>
      <c r="AA4" s="1176">
        <v>33629</v>
      </c>
    </row>
    <row r="5" spans="1:27">
      <c r="A5" s="1995"/>
      <c r="B5" s="1995"/>
      <c r="C5" s="1995"/>
      <c r="D5" s="1995"/>
      <c r="E5" s="1995"/>
      <c r="F5" s="1995"/>
      <c r="G5" s="1170"/>
      <c r="H5" s="1995"/>
      <c r="I5" s="1995"/>
      <c r="J5" s="1995"/>
      <c r="K5" s="1995"/>
      <c r="L5" s="1995"/>
      <c r="M5" s="296"/>
      <c r="N5" s="1481" t="s">
        <v>378</v>
      </c>
      <c r="O5" s="330"/>
      <c r="P5" s="330"/>
      <c r="Q5" s="330"/>
      <c r="R5" s="330"/>
      <c r="S5" s="330"/>
      <c r="T5" s="330"/>
      <c r="U5" s="330"/>
      <c r="V5" s="293">
        <v>1.6110239749047726</v>
      </c>
      <c r="W5" s="1174" t="s">
        <v>80</v>
      </c>
      <c r="X5" s="1175">
        <v>17852</v>
      </c>
      <c r="Y5" s="1176">
        <v>26924</v>
      </c>
      <c r="Z5" s="1176">
        <v>27125</v>
      </c>
      <c r="AA5" s="1176">
        <v>28760</v>
      </c>
    </row>
    <row r="6" spans="1:27">
      <c r="A6" s="1996" t="s">
        <v>130</v>
      </c>
      <c r="B6" s="300">
        <v>9128.769500188846</v>
      </c>
      <c r="C6" s="1997"/>
      <c r="D6" s="435">
        <v>14538</v>
      </c>
      <c r="E6" s="300">
        <v>17554.119067691001</v>
      </c>
      <c r="F6" s="1997"/>
      <c r="G6" s="1998"/>
      <c r="H6" s="1999" t="s">
        <v>268</v>
      </c>
      <c r="I6" s="2000">
        <v>21875</v>
      </c>
      <c r="J6" s="2000">
        <v>32351</v>
      </c>
      <c r="K6" s="2000">
        <v>32236</v>
      </c>
      <c r="L6" s="2000">
        <v>33629</v>
      </c>
      <c r="M6" s="296"/>
      <c r="V6" s="293">
        <v>2.2409381663113006</v>
      </c>
      <c r="W6" s="803" t="s">
        <v>29</v>
      </c>
      <c r="X6" s="804">
        <v>9849</v>
      </c>
      <c r="Y6" s="298">
        <v>18256</v>
      </c>
      <c r="Z6" s="298">
        <v>21370</v>
      </c>
      <c r="AA6" s="298">
        <v>22071</v>
      </c>
    </row>
    <row r="7" spans="1:27">
      <c r="A7" s="301" t="s">
        <v>246</v>
      </c>
      <c r="B7" s="1997">
        <v>3496</v>
      </c>
      <c r="C7" s="1997">
        <v>4985</v>
      </c>
      <c r="D7" s="1997">
        <v>5296</v>
      </c>
      <c r="E7" s="1997">
        <v>5897</v>
      </c>
      <c r="F7" s="2001">
        <v>6629.8</v>
      </c>
      <c r="G7" s="1998"/>
      <c r="H7" s="1999" t="s">
        <v>80</v>
      </c>
      <c r="I7" s="2000">
        <v>17852</v>
      </c>
      <c r="J7" s="2000">
        <v>26924</v>
      </c>
      <c r="K7" s="2000">
        <v>27125</v>
      </c>
      <c r="L7" s="2000">
        <v>28393</v>
      </c>
      <c r="M7" s="296"/>
      <c r="V7" s="293">
        <v>2.3031623645100012</v>
      </c>
      <c r="W7" s="803" t="s">
        <v>379</v>
      </c>
      <c r="X7" s="804">
        <v>8949</v>
      </c>
      <c r="Y7" s="298">
        <v>18061</v>
      </c>
      <c r="Z7" s="298">
        <v>19812</v>
      </c>
      <c r="AA7" s="278">
        <v>20611</v>
      </c>
    </row>
    <row r="8" spans="1:27">
      <c r="A8" s="301" t="s">
        <v>13</v>
      </c>
      <c r="B8" s="1997">
        <v>9018</v>
      </c>
      <c r="C8" s="1997">
        <v>13152</v>
      </c>
      <c r="D8" s="1997">
        <v>14117</v>
      </c>
      <c r="E8" s="1997">
        <v>15239</v>
      </c>
      <c r="F8" s="1997">
        <v>15893</v>
      </c>
      <c r="G8" s="1998"/>
      <c r="H8" s="1847" t="s">
        <v>29</v>
      </c>
      <c r="I8" s="2000">
        <v>9849</v>
      </c>
      <c r="J8" s="2000">
        <v>18249.5</v>
      </c>
      <c r="K8" s="2000">
        <v>21370</v>
      </c>
      <c r="L8" s="2000">
        <v>22071</v>
      </c>
      <c r="M8" s="296"/>
      <c r="V8" s="293">
        <v>2.0464478196962275</v>
      </c>
      <c r="W8" s="805" t="s">
        <v>35</v>
      </c>
      <c r="X8" s="804">
        <v>10205</v>
      </c>
      <c r="Y8" s="298">
        <v>16737</v>
      </c>
      <c r="Z8" s="298">
        <v>18770</v>
      </c>
      <c r="AA8" s="298">
        <v>20884</v>
      </c>
    </row>
    <row r="9" spans="1:27">
      <c r="A9" s="301" t="s">
        <v>29</v>
      </c>
      <c r="B9" s="1997">
        <v>9849</v>
      </c>
      <c r="C9" s="1997">
        <v>16437.599999999999</v>
      </c>
      <c r="D9" s="1997">
        <v>18249.5</v>
      </c>
      <c r="E9" s="1997">
        <v>21370.1</v>
      </c>
      <c r="F9" s="1997">
        <v>22071.1</v>
      </c>
      <c r="G9" s="1998"/>
      <c r="H9" s="1999" t="s">
        <v>77</v>
      </c>
      <c r="I9" s="2000">
        <v>7958</v>
      </c>
      <c r="J9" s="2000">
        <v>14852</v>
      </c>
      <c r="K9" s="2000">
        <v>18224</v>
      </c>
      <c r="L9" s="2000">
        <v>20895</v>
      </c>
      <c r="M9" s="296"/>
      <c r="V9" s="293">
        <v>2.6256597134958533</v>
      </c>
      <c r="W9" s="805" t="s">
        <v>77</v>
      </c>
      <c r="X9" s="804">
        <v>7958</v>
      </c>
      <c r="Y9" s="298">
        <v>14852</v>
      </c>
      <c r="Z9" s="298">
        <v>18224</v>
      </c>
      <c r="AA9" s="298">
        <v>20895</v>
      </c>
    </row>
    <row r="10" spans="1:27">
      <c r="A10" s="301" t="s">
        <v>30</v>
      </c>
      <c r="B10" s="1997">
        <v>6585</v>
      </c>
      <c r="C10" s="1997">
        <v>10132</v>
      </c>
      <c r="D10" s="1997">
        <v>10680</v>
      </c>
      <c r="E10" s="1997">
        <v>12053</v>
      </c>
      <c r="F10" s="1997">
        <v>13357</v>
      </c>
      <c r="G10" s="1998"/>
      <c r="H10" s="1999" t="s">
        <v>35</v>
      </c>
      <c r="I10" s="2000">
        <v>10205</v>
      </c>
      <c r="J10" s="2000">
        <v>16737</v>
      </c>
      <c r="K10" s="2000">
        <v>18770</v>
      </c>
      <c r="L10" s="2000">
        <v>20884</v>
      </c>
      <c r="M10" s="296"/>
      <c r="V10" s="293">
        <v>1.5769668329395292</v>
      </c>
      <c r="W10" s="805" t="s">
        <v>22</v>
      </c>
      <c r="X10" s="804">
        <v>11427</v>
      </c>
      <c r="Y10" s="298">
        <v>16228.000000000002</v>
      </c>
      <c r="Z10" s="298">
        <v>18020</v>
      </c>
      <c r="AA10" s="298"/>
    </row>
    <row r="11" spans="1:27">
      <c r="A11" s="301" t="s">
        <v>14</v>
      </c>
      <c r="B11" s="1997">
        <v>7589</v>
      </c>
      <c r="C11" s="1997">
        <v>12012</v>
      </c>
      <c r="D11" s="1997">
        <v>12403</v>
      </c>
      <c r="E11" s="1997">
        <v>13833</v>
      </c>
      <c r="F11" s="1997">
        <v>14918</v>
      </c>
      <c r="G11" s="1998"/>
      <c r="H11" s="1847" t="s">
        <v>379</v>
      </c>
      <c r="I11" s="2000">
        <v>8949</v>
      </c>
      <c r="J11" s="2000">
        <v>18061</v>
      </c>
      <c r="K11" s="2000">
        <v>19812</v>
      </c>
      <c r="L11" s="1846">
        <v>20611</v>
      </c>
      <c r="M11" s="296"/>
      <c r="V11" s="293">
        <v>1.9229447153121635</v>
      </c>
      <c r="W11" s="805" t="s">
        <v>130</v>
      </c>
      <c r="X11" s="806">
        <v>9128.769500188846</v>
      </c>
      <c r="Y11" s="299">
        <v>14538</v>
      </c>
      <c r="Z11" s="300">
        <v>17554.119067691001</v>
      </c>
      <c r="AA11" s="298"/>
    </row>
    <row r="12" spans="1:27">
      <c r="A12" s="301" t="s">
        <v>379</v>
      </c>
      <c r="B12" s="1997">
        <v>8949</v>
      </c>
      <c r="C12" s="1997">
        <v>17075</v>
      </c>
      <c r="D12" s="1997">
        <v>18061</v>
      </c>
      <c r="E12" s="1997">
        <v>19812</v>
      </c>
      <c r="F12" s="280">
        <v>20611</v>
      </c>
      <c r="G12" s="1998"/>
      <c r="H12" s="1999" t="s">
        <v>22</v>
      </c>
      <c r="I12" s="2000">
        <v>11427</v>
      </c>
      <c r="J12" s="2000">
        <v>16228.000000000002</v>
      </c>
      <c r="K12" s="2000">
        <v>18020</v>
      </c>
      <c r="L12" s="2000"/>
      <c r="M12" s="296"/>
      <c r="V12" s="293">
        <v>1.6779726717705203</v>
      </c>
      <c r="W12" s="805" t="s">
        <v>20</v>
      </c>
      <c r="X12" s="804">
        <v>10319</v>
      </c>
      <c r="Y12" s="298">
        <v>14599</v>
      </c>
      <c r="Z12" s="298">
        <v>16261</v>
      </c>
      <c r="AA12" s="298">
        <v>17315</v>
      </c>
    </row>
    <row r="13" spans="1:27">
      <c r="A13" s="1996" t="s">
        <v>17</v>
      </c>
      <c r="B13" s="1997">
        <v>5856</v>
      </c>
      <c r="C13" s="1997">
        <v>8920</v>
      </c>
      <c r="D13" s="1997">
        <v>9163</v>
      </c>
      <c r="E13" s="1997">
        <v>10508</v>
      </c>
      <c r="F13" s="1997">
        <v>11372</v>
      </c>
      <c r="G13" s="1998"/>
      <c r="H13" s="1999" t="s">
        <v>130</v>
      </c>
      <c r="I13" s="1845">
        <v>9128.769500188846</v>
      </c>
      <c r="J13" s="1842">
        <v>14538</v>
      </c>
      <c r="K13" s="1845">
        <v>17554.119067691001</v>
      </c>
      <c r="L13" s="2000"/>
      <c r="M13" s="296"/>
      <c r="V13" s="293">
        <v>1.7623641605677534</v>
      </c>
      <c r="W13" s="803" t="s">
        <v>13</v>
      </c>
      <c r="X13" s="804">
        <v>9018</v>
      </c>
      <c r="Y13" s="298">
        <v>14117</v>
      </c>
      <c r="Z13" s="298">
        <v>15239</v>
      </c>
      <c r="AA13" s="298">
        <v>15893</v>
      </c>
    </row>
    <row r="14" spans="1:27">
      <c r="A14" s="1996" t="s">
        <v>31</v>
      </c>
      <c r="B14" s="1997">
        <v>5093</v>
      </c>
      <c r="C14" s="1997">
        <v>7333</v>
      </c>
      <c r="D14" s="1997">
        <v>7302</v>
      </c>
      <c r="E14" s="1997">
        <v>7856</v>
      </c>
      <c r="F14" s="1997">
        <v>8351</v>
      </c>
      <c r="G14" s="1998"/>
      <c r="H14" s="1999" t="s">
        <v>20</v>
      </c>
      <c r="I14" s="2000">
        <v>10319</v>
      </c>
      <c r="J14" s="2000">
        <v>14599</v>
      </c>
      <c r="K14" s="2000">
        <v>16261</v>
      </c>
      <c r="L14" s="2000">
        <v>17315</v>
      </c>
      <c r="M14" s="296"/>
      <c r="V14" s="293">
        <v>1.9657398866780866</v>
      </c>
      <c r="W14" s="803" t="s">
        <v>14</v>
      </c>
      <c r="X14" s="804">
        <v>7589</v>
      </c>
      <c r="Y14" s="298">
        <v>12403</v>
      </c>
      <c r="Z14" s="298">
        <v>13833</v>
      </c>
      <c r="AA14" s="298">
        <v>14918</v>
      </c>
    </row>
    <row r="15" spans="1:27">
      <c r="A15" s="1996" t="s">
        <v>268</v>
      </c>
      <c r="B15" s="1997">
        <v>21875</v>
      </c>
      <c r="C15" s="1997">
        <v>33730</v>
      </c>
      <c r="D15" s="1997">
        <v>32351</v>
      </c>
      <c r="E15" s="1997">
        <v>32236</v>
      </c>
      <c r="F15" s="1997">
        <v>33629</v>
      </c>
      <c r="G15" s="1998"/>
      <c r="H15" s="1999" t="s">
        <v>13</v>
      </c>
      <c r="I15" s="2000">
        <v>9018</v>
      </c>
      <c r="J15" s="2000">
        <v>14117</v>
      </c>
      <c r="K15" s="2000">
        <v>15239</v>
      </c>
      <c r="L15" s="2000">
        <v>15893</v>
      </c>
      <c r="M15" s="296"/>
      <c r="V15" s="293">
        <v>2.0283978739559605</v>
      </c>
      <c r="W15" s="803" t="s">
        <v>30</v>
      </c>
      <c r="X15" s="804">
        <v>6585</v>
      </c>
      <c r="Y15" s="298">
        <v>10680</v>
      </c>
      <c r="Z15" s="298">
        <v>12053</v>
      </c>
      <c r="AA15" s="298">
        <v>13357</v>
      </c>
    </row>
    <row r="16" spans="1:27">
      <c r="A16" s="1996" t="s">
        <v>18</v>
      </c>
      <c r="B16" s="1997">
        <v>4796</v>
      </c>
      <c r="C16" s="1997">
        <v>6469</v>
      </c>
      <c r="D16" s="1997">
        <v>6533</v>
      </c>
      <c r="E16" s="1997">
        <v>6978</v>
      </c>
      <c r="F16" s="1997">
        <v>7454</v>
      </c>
      <c r="G16" s="1998"/>
      <c r="H16" s="1999" t="s">
        <v>14</v>
      </c>
      <c r="I16" s="2000">
        <v>7589</v>
      </c>
      <c r="J16" s="2000">
        <v>12403</v>
      </c>
      <c r="K16" s="2000">
        <v>13833</v>
      </c>
      <c r="L16" s="2000">
        <v>14918</v>
      </c>
      <c r="M16" s="296"/>
      <c r="V16" s="293">
        <v>2.0786833855799371</v>
      </c>
      <c r="W16" s="805" t="s">
        <v>284</v>
      </c>
      <c r="X16" s="804">
        <v>6380</v>
      </c>
      <c r="Y16" s="298">
        <v>10981</v>
      </c>
      <c r="Z16" s="298">
        <v>11735</v>
      </c>
      <c r="AA16" s="298">
        <v>13262</v>
      </c>
    </row>
    <row r="17" spans="1:27">
      <c r="A17" s="1996" t="s">
        <v>19</v>
      </c>
      <c r="B17" s="1997">
        <v>2757</v>
      </c>
      <c r="C17" s="1997">
        <v>4255</v>
      </c>
      <c r="D17" s="1997">
        <v>4249</v>
      </c>
      <c r="E17" s="1997">
        <v>4630</v>
      </c>
      <c r="F17" s="1997">
        <v>4910</v>
      </c>
      <c r="G17" s="1998"/>
      <c r="H17" s="1999" t="s">
        <v>30</v>
      </c>
      <c r="I17" s="2000">
        <v>6585</v>
      </c>
      <c r="J17" s="2000">
        <v>10680</v>
      </c>
      <c r="K17" s="2000">
        <v>12053</v>
      </c>
      <c r="L17" s="2000">
        <v>13357</v>
      </c>
      <c r="M17" s="296"/>
      <c r="V17" s="293">
        <v>2.3248012410316075</v>
      </c>
      <c r="W17" s="805" t="s">
        <v>199</v>
      </c>
      <c r="X17" s="804">
        <v>5157</v>
      </c>
      <c r="Y17" s="298">
        <v>9678</v>
      </c>
      <c r="Z17" s="298">
        <v>11045</v>
      </c>
      <c r="AA17" s="298">
        <v>11989</v>
      </c>
    </row>
    <row r="18" spans="1:27">
      <c r="A18" s="1996" t="s">
        <v>20</v>
      </c>
      <c r="B18" s="1997">
        <v>10319</v>
      </c>
      <c r="C18" s="1997">
        <v>14272</v>
      </c>
      <c r="D18" s="1997">
        <v>14599</v>
      </c>
      <c r="E18" s="1997">
        <v>16261</v>
      </c>
      <c r="F18" s="1997">
        <v>17315</v>
      </c>
      <c r="G18" s="1998"/>
      <c r="H18" s="1999" t="s">
        <v>284</v>
      </c>
      <c r="I18" s="2000">
        <v>6380</v>
      </c>
      <c r="J18" s="2000">
        <v>10981</v>
      </c>
      <c r="K18" s="2000">
        <v>11735</v>
      </c>
      <c r="L18" s="2000">
        <v>13262</v>
      </c>
      <c r="M18" s="296"/>
      <c r="V18" s="293">
        <v>1.9419398907103824</v>
      </c>
      <c r="W18" s="805" t="s">
        <v>17</v>
      </c>
      <c r="X18" s="804">
        <v>5856</v>
      </c>
      <c r="Y18" s="298">
        <v>9163</v>
      </c>
      <c r="Z18" s="298">
        <v>10508</v>
      </c>
      <c r="AA18" s="298">
        <v>11372</v>
      </c>
    </row>
    <row r="19" spans="1:27">
      <c r="A19" s="1996" t="s">
        <v>21</v>
      </c>
      <c r="B19" s="1997">
        <v>2754</v>
      </c>
      <c r="C19" s="1997">
        <v>3951</v>
      </c>
      <c r="D19" s="1997">
        <v>3943</v>
      </c>
      <c r="E19" s="1997">
        <v>4467</v>
      </c>
      <c r="F19" s="1997">
        <v>4918</v>
      </c>
      <c r="G19" s="1998"/>
      <c r="H19" s="1999" t="s">
        <v>199</v>
      </c>
      <c r="I19" s="2000">
        <v>5157</v>
      </c>
      <c r="J19" s="2000">
        <v>9678</v>
      </c>
      <c r="K19" s="2000">
        <v>11045</v>
      </c>
      <c r="L19" s="2000">
        <v>11989</v>
      </c>
      <c r="M19" s="296"/>
      <c r="V19" s="293">
        <v>1.6397015511486355</v>
      </c>
      <c r="W19" s="805" t="s">
        <v>31</v>
      </c>
      <c r="X19" s="804">
        <v>5093</v>
      </c>
      <c r="Y19" s="298">
        <v>7302</v>
      </c>
      <c r="Z19" s="298">
        <v>7856</v>
      </c>
      <c r="AA19" s="298">
        <v>8351</v>
      </c>
    </row>
    <row r="20" spans="1:27">
      <c r="A20" s="1996" t="s">
        <v>77</v>
      </c>
      <c r="B20" s="1997">
        <v>7958</v>
      </c>
      <c r="C20" s="1997">
        <v>13692</v>
      </c>
      <c r="D20" s="1997">
        <v>14852</v>
      </c>
      <c r="E20" s="1997">
        <v>18224</v>
      </c>
      <c r="F20" s="1997">
        <v>20895</v>
      </c>
      <c r="G20" s="1998"/>
      <c r="H20" s="1999" t="s">
        <v>17</v>
      </c>
      <c r="I20" s="2000">
        <v>5856</v>
      </c>
      <c r="J20" s="2000">
        <v>9163</v>
      </c>
      <c r="K20" s="2000">
        <v>10508</v>
      </c>
      <c r="L20" s="2000">
        <v>11372</v>
      </c>
      <c r="M20" s="296"/>
      <c r="V20" s="293">
        <v>1.8476052249637156</v>
      </c>
      <c r="W20" s="805" t="s">
        <v>78</v>
      </c>
      <c r="X20" s="804">
        <v>4823</v>
      </c>
      <c r="Y20" s="298">
        <v>7142</v>
      </c>
      <c r="Z20" s="298">
        <v>7444</v>
      </c>
      <c r="AA20" s="298">
        <v>8911</v>
      </c>
    </row>
    <row r="21" spans="1:27">
      <c r="A21" s="1996" t="s">
        <v>78</v>
      </c>
      <c r="B21" s="1997">
        <v>4823</v>
      </c>
      <c r="C21" s="1997">
        <v>6621</v>
      </c>
      <c r="D21" s="1997">
        <v>7142</v>
      </c>
      <c r="E21" s="1997">
        <v>7444</v>
      </c>
      <c r="F21" s="1997">
        <v>8911</v>
      </c>
      <c r="G21" s="1998"/>
      <c r="H21" s="1999" t="s">
        <v>78</v>
      </c>
      <c r="I21" s="2000">
        <v>4823</v>
      </c>
      <c r="J21" s="2000">
        <v>7142</v>
      </c>
      <c r="K21" s="2000">
        <v>7444</v>
      </c>
      <c r="L21" s="2000">
        <v>8911</v>
      </c>
      <c r="M21" s="296"/>
      <c r="V21" s="293">
        <v>1.5542118432026688</v>
      </c>
      <c r="W21" s="805" t="s">
        <v>18</v>
      </c>
      <c r="X21" s="804">
        <v>4796</v>
      </c>
      <c r="Y21" s="298">
        <v>6533</v>
      </c>
      <c r="Z21" s="298">
        <v>6978</v>
      </c>
      <c r="AA21" s="298">
        <v>7454</v>
      </c>
    </row>
    <row r="22" spans="1:27" ht="12" customHeight="1">
      <c r="A22" s="1996" t="s">
        <v>199</v>
      </c>
      <c r="B22" s="1997">
        <v>5157</v>
      </c>
      <c r="C22" s="1997">
        <v>8880</v>
      </c>
      <c r="D22" s="1997">
        <v>9678</v>
      </c>
      <c r="E22" s="1997">
        <v>11045</v>
      </c>
      <c r="F22" s="1997">
        <v>11989</v>
      </c>
      <c r="G22" s="1998"/>
      <c r="H22" s="1999" t="s">
        <v>31</v>
      </c>
      <c r="I22" s="2000">
        <v>5093</v>
      </c>
      <c r="J22" s="2000">
        <v>7302</v>
      </c>
      <c r="K22" s="2000">
        <v>7856</v>
      </c>
      <c r="L22" s="2000">
        <v>8351</v>
      </c>
      <c r="M22" s="296"/>
      <c r="V22" s="293">
        <v>1.8964530892448512</v>
      </c>
      <c r="W22" s="803" t="s">
        <v>246</v>
      </c>
      <c r="X22" s="804">
        <v>3496</v>
      </c>
      <c r="Y22" s="298">
        <v>5296</v>
      </c>
      <c r="Z22" s="298">
        <v>5897</v>
      </c>
      <c r="AA22" s="302">
        <v>6630</v>
      </c>
    </row>
    <row r="23" spans="1:27">
      <c r="A23" s="1996" t="s">
        <v>80</v>
      </c>
      <c r="B23" s="1997">
        <v>17852</v>
      </c>
      <c r="C23" s="1997">
        <v>26096</v>
      </c>
      <c r="D23" s="1997">
        <v>26924</v>
      </c>
      <c r="E23" s="1997">
        <v>27125</v>
      </c>
      <c r="F23" s="1997">
        <v>28393</v>
      </c>
      <c r="G23" s="1998"/>
      <c r="H23" s="1999" t="s">
        <v>18</v>
      </c>
      <c r="I23" s="2000">
        <v>4796</v>
      </c>
      <c r="J23" s="2000">
        <v>6533</v>
      </c>
      <c r="K23" s="2000">
        <v>6978</v>
      </c>
      <c r="L23" s="2000">
        <v>7454</v>
      </c>
      <c r="M23" s="296"/>
      <c r="V23" s="293">
        <v>1.7809212912586145</v>
      </c>
      <c r="W23" s="805" t="s">
        <v>19</v>
      </c>
      <c r="X23" s="804">
        <v>2757</v>
      </c>
      <c r="Y23" s="298">
        <v>4249</v>
      </c>
      <c r="Z23" s="298">
        <v>4630</v>
      </c>
      <c r="AA23" s="298">
        <v>4910</v>
      </c>
    </row>
    <row r="24" spans="1:27">
      <c r="A24" s="1996" t="s">
        <v>284</v>
      </c>
      <c r="B24" s="1997">
        <v>6380</v>
      </c>
      <c r="C24" s="1997">
        <v>10117</v>
      </c>
      <c r="D24" s="1997">
        <v>10981</v>
      </c>
      <c r="E24" s="1997">
        <v>11735</v>
      </c>
      <c r="F24" s="1997">
        <v>13262</v>
      </c>
      <c r="G24" s="1998"/>
      <c r="H24" s="1999" t="s">
        <v>246</v>
      </c>
      <c r="I24" s="2000">
        <v>3496</v>
      </c>
      <c r="J24" s="2000">
        <v>5296</v>
      </c>
      <c r="K24" s="2000">
        <v>5897</v>
      </c>
      <c r="L24" s="2002">
        <v>6630</v>
      </c>
      <c r="M24" s="296"/>
      <c r="V24" s="293">
        <v>1.7857661583151778</v>
      </c>
      <c r="W24" s="805" t="s">
        <v>21</v>
      </c>
      <c r="X24" s="804">
        <v>2754</v>
      </c>
      <c r="Y24" s="298">
        <v>3943</v>
      </c>
      <c r="Z24" s="298">
        <v>4467</v>
      </c>
      <c r="AA24" s="298">
        <v>4918</v>
      </c>
    </row>
    <row r="25" spans="1:27" ht="15">
      <c r="A25" s="1996" t="s">
        <v>35</v>
      </c>
      <c r="B25" s="1997">
        <v>10205</v>
      </c>
      <c r="C25" s="1997">
        <v>14706</v>
      </c>
      <c r="D25" s="1997">
        <v>16737</v>
      </c>
      <c r="E25" s="1997">
        <v>18770</v>
      </c>
      <c r="F25" s="1997">
        <v>20884</v>
      </c>
      <c r="G25" s="1998"/>
      <c r="H25" s="1999" t="s">
        <v>21</v>
      </c>
      <c r="I25" s="2000">
        <v>2754</v>
      </c>
      <c r="J25" s="2000">
        <v>3943</v>
      </c>
      <c r="K25" s="2000">
        <v>4467</v>
      </c>
      <c r="L25" s="2000">
        <v>4918</v>
      </c>
      <c r="M25" s="296"/>
      <c r="W25"/>
      <c r="X25"/>
      <c r="Y25"/>
      <c r="Z25"/>
      <c r="AA25"/>
    </row>
    <row r="26" spans="1:27" ht="12.95" customHeight="1">
      <c r="A26" s="1996" t="s">
        <v>22</v>
      </c>
      <c r="B26" s="1997">
        <v>11427</v>
      </c>
      <c r="C26" s="1997">
        <v>17208</v>
      </c>
      <c r="D26" s="1997">
        <v>16228.000000000002</v>
      </c>
      <c r="E26" s="1997">
        <v>18020</v>
      </c>
      <c r="F26" s="1997"/>
      <c r="G26" s="2003"/>
      <c r="H26" s="1999" t="s">
        <v>19</v>
      </c>
      <c r="I26" s="2000">
        <v>2757</v>
      </c>
      <c r="J26" s="2000">
        <v>4249</v>
      </c>
      <c r="K26" s="2000">
        <v>4630</v>
      </c>
      <c r="L26" s="2000">
        <v>4910</v>
      </c>
      <c r="M26" s="296"/>
      <c r="O26" s="330"/>
      <c r="P26" s="330"/>
      <c r="Q26" s="330"/>
      <c r="R26" s="330"/>
      <c r="S26" s="330"/>
      <c r="T26" s="330"/>
      <c r="W26"/>
      <c r="X26"/>
      <c r="Y26"/>
      <c r="Z26"/>
      <c r="AA26"/>
    </row>
    <row r="27" spans="1:27" ht="12.95" customHeight="1">
      <c r="A27" s="2004"/>
      <c r="B27" s="2005"/>
      <c r="C27" s="2005"/>
      <c r="D27" s="2005"/>
      <c r="E27" s="2005"/>
      <c r="F27" s="2005"/>
      <c r="G27" s="2003"/>
      <c r="H27" s="1197"/>
      <c r="I27" s="1197"/>
      <c r="J27" s="1197"/>
      <c r="K27" s="1197"/>
      <c r="L27" s="1197"/>
      <c r="M27" s="296"/>
      <c r="N27" s="306"/>
      <c r="O27" s="330"/>
      <c r="P27" s="330"/>
      <c r="Q27" s="330"/>
      <c r="R27" s="330"/>
      <c r="S27" s="330"/>
      <c r="T27" s="330"/>
    </row>
    <row r="28" spans="1:27" ht="12.95" customHeight="1">
      <c r="A28" s="2006" t="s">
        <v>271</v>
      </c>
      <c r="B28" s="1997">
        <v>8184.131880961374</v>
      </c>
      <c r="C28" s="1997">
        <v>12502.4</v>
      </c>
      <c r="D28" s="1997">
        <v>13049.190476190477</v>
      </c>
      <c r="E28" s="1997">
        <v>14336.053288937668</v>
      </c>
      <c r="F28" s="1997">
        <v>15059.463157894736</v>
      </c>
      <c r="G28" s="2007"/>
      <c r="H28" s="1997" t="s">
        <v>271</v>
      </c>
      <c r="I28" s="1997">
        <v>8184.131880961374</v>
      </c>
      <c r="J28" s="1997">
        <v>13049.190476190477</v>
      </c>
      <c r="K28" s="1997">
        <v>14336.053288937668</v>
      </c>
      <c r="L28" s="1997">
        <v>15059.463157894736</v>
      </c>
      <c r="M28" s="296"/>
      <c r="N28" s="306"/>
      <c r="O28" s="330"/>
      <c r="P28" s="330"/>
      <c r="Q28" s="330"/>
      <c r="R28" s="330"/>
      <c r="S28" s="330"/>
      <c r="T28" s="330"/>
    </row>
    <row r="29" spans="1:27" ht="12.95" customHeight="1">
      <c r="A29" s="306" t="s">
        <v>380</v>
      </c>
      <c r="B29" s="307"/>
      <c r="C29" s="294"/>
      <c r="D29" s="294"/>
      <c r="E29" s="294"/>
      <c r="F29" s="294"/>
      <c r="G29" s="305"/>
      <c r="H29" s="294"/>
      <c r="I29" s="294"/>
      <c r="J29" s="294"/>
      <c r="K29" s="294"/>
      <c r="L29" s="294"/>
      <c r="M29" s="296"/>
      <c r="N29" s="1155"/>
      <c r="O29" s="330"/>
      <c r="P29" s="330"/>
      <c r="Q29" s="330"/>
      <c r="R29" s="330"/>
      <c r="S29" s="330"/>
      <c r="T29" s="330"/>
    </row>
    <row r="30" spans="1:27">
      <c r="A30" s="308" t="s">
        <v>381</v>
      </c>
      <c r="B30" s="308"/>
      <c r="C30" s="362"/>
      <c r="D30" s="362"/>
      <c r="E30" s="362"/>
      <c r="L30" s="309"/>
      <c r="M30" s="296"/>
      <c r="N30" s="1155"/>
      <c r="O30" s="330"/>
      <c r="P30" s="330"/>
      <c r="Q30" s="330"/>
      <c r="R30" s="330"/>
      <c r="S30" s="330"/>
      <c r="T30" s="330"/>
    </row>
    <row r="31" spans="1:27">
      <c r="A31" s="308" t="s">
        <v>915</v>
      </c>
      <c r="B31" s="308"/>
      <c r="C31" s="799"/>
      <c r="D31" s="799"/>
      <c r="E31" s="799"/>
      <c r="F31" s="303"/>
      <c r="O31" s="330"/>
      <c r="P31" s="330"/>
      <c r="Q31" s="330"/>
      <c r="R31" s="330"/>
      <c r="S31" s="330"/>
      <c r="T31" s="330"/>
    </row>
    <row r="32" spans="1:27">
      <c r="A32" s="306" t="s">
        <v>388</v>
      </c>
      <c r="B32" s="290"/>
      <c r="O32" s="330"/>
      <c r="P32" s="330"/>
      <c r="Q32" s="330"/>
      <c r="R32" s="330"/>
      <c r="S32" s="330"/>
      <c r="T32" s="330"/>
    </row>
    <row r="33" spans="1:21">
      <c r="A33" s="306" t="s">
        <v>389</v>
      </c>
      <c r="B33" s="290"/>
      <c r="O33" s="800"/>
    </row>
    <row r="34" spans="1:21">
      <c r="A34" s="282" t="s">
        <v>1017</v>
      </c>
      <c r="B34" s="290"/>
      <c r="O34" s="1136"/>
    </row>
    <row r="35" spans="1:21" s="1170" customFormat="1" ht="22.5">
      <c r="A35" s="1179" t="s">
        <v>354</v>
      </c>
      <c r="B35" s="1178" t="s">
        <v>382</v>
      </c>
    </row>
    <row r="36" spans="1:21" s="1170" customFormat="1" ht="40.9" customHeight="1">
      <c r="A36" s="1179" t="s">
        <v>358</v>
      </c>
      <c r="B36" s="2071" t="s">
        <v>383</v>
      </c>
      <c r="C36" s="2072"/>
      <c r="D36" s="2072"/>
      <c r="E36" s="2072"/>
      <c r="F36" s="2072"/>
      <c r="G36" s="2072"/>
      <c r="H36" s="2072"/>
      <c r="I36" s="2072"/>
      <c r="J36" s="2072"/>
      <c r="K36" s="2072"/>
      <c r="L36" s="2072"/>
      <c r="M36" s="2072"/>
      <c r="N36" s="2072"/>
      <c r="O36" s="2072"/>
      <c r="P36" s="2072"/>
      <c r="Q36" s="2072"/>
      <c r="R36" s="2072"/>
      <c r="S36" s="2072"/>
      <c r="T36" s="2072"/>
      <c r="U36" s="2072"/>
    </row>
    <row r="37" spans="1:21" s="1170" customFormat="1" ht="16.5" customHeight="1">
      <c r="A37" s="1177" t="s">
        <v>360</v>
      </c>
      <c r="B37" s="1178" t="s">
        <v>384</v>
      </c>
    </row>
    <row r="38" spans="1:21" s="1170" customFormat="1" ht="16.5" customHeight="1">
      <c r="A38" s="1177" t="s">
        <v>362</v>
      </c>
      <c r="B38" s="1178" t="s">
        <v>385</v>
      </c>
    </row>
    <row r="39" spans="1:21" s="1170" customFormat="1" ht="16.5" customHeight="1">
      <c r="A39" s="1177" t="s">
        <v>364</v>
      </c>
      <c r="B39" s="1178" t="s">
        <v>365</v>
      </c>
    </row>
    <row r="40" spans="1:21" s="1170" customFormat="1" ht="22.5">
      <c r="A40" s="1179" t="s">
        <v>366</v>
      </c>
      <c r="B40" s="1178" t="s">
        <v>367</v>
      </c>
    </row>
    <row r="41" spans="1:21" s="1170" customFormat="1" ht="56.25">
      <c r="A41" s="1179" t="s">
        <v>368</v>
      </c>
      <c r="B41" s="1178" t="s">
        <v>386</v>
      </c>
    </row>
    <row r="42" spans="1:21" s="1170" customFormat="1" ht="16.5" customHeight="1">
      <c r="A42" s="1177" t="s">
        <v>374</v>
      </c>
      <c r="B42" s="1178" t="s">
        <v>375</v>
      </c>
    </row>
    <row r="43" spans="1:21" ht="15" customHeight="1"/>
    <row r="44" spans="1:21" ht="45.2" customHeight="1">
      <c r="A44" s="2073" t="s">
        <v>387</v>
      </c>
      <c r="B44" s="2073"/>
      <c r="C44" s="2073"/>
      <c r="D44" s="2073"/>
      <c r="E44" s="2073"/>
      <c r="F44" s="2073"/>
      <c r="G44" s="2073"/>
      <c r="H44" s="2073"/>
      <c r="I44" s="2073"/>
      <c r="J44" s="2073"/>
      <c r="K44" s="2073"/>
      <c r="L44" s="2073"/>
      <c r="M44" s="2073"/>
      <c r="N44" s="2073"/>
      <c r="O44" s="2073"/>
      <c r="P44" s="2073"/>
      <c r="Q44" s="2073"/>
      <c r="R44" s="2073"/>
      <c r="S44" s="2073"/>
      <c r="T44" s="2073"/>
      <c r="U44" s="2073"/>
    </row>
  </sheetData>
  <mergeCells count="3">
    <mergeCell ref="A1:F1"/>
    <mergeCell ref="B36:U36"/>
    <mergeCell ref="A44:U44"/>
  </mergeCells>
  <pageMargins left="0.21" right="0.17" top="0.42" bottom="0.42" header="0.31496062992125984" footer="0.31496062992125984"/>
  <pageSetup paperSize="9" scale="65" orientation="landscape" horizontalDpi="4294967293" verticalDpi="4294967293" r:id="rId1"/>
  <headerFooter alignWithMargins="0"/>
  <ignoredErrors>
    <ignoredError sqref="B4:L4" numberStoredAsText="1"/>
  </ignoredErrors>
  <drawing r:id="rId2"/>
</worksheet>
</file>

<file path=xl/worksheets/sheet30.xml><?xml version="1.0" encoding="utf-8"?>
<worksheet xmlns="http://schemas.openxmlformats.org/spreadsheetml/2006/main" xmlns:r="http://schemas.openxmlformats.org/officeDocument/2006/relationships">
  <sheetPr>
    <pageSetUpPr fitToPage="1"/>
  </sheetPr>
  <dimension ref="A1:AG38"/>
  <sheetViews>
    <sheetView zoomScale="90" zoomScaleNormal="90" zoomScaleSheetLayoutView="100" zoomScalePageLayoutView="125" workbookViewId="0"/>
  </sheetViews>
  <sheetFormatPr baseColWidth="10" defaultColWidth="7.5546875" defaultRowHeight="12.75"/>
  <cols>
    <col min="1" max="1" width="15.5546875" style="671" customWidth="1"/>
    <col min="2" max="2" width="11.5546875" style="671" customWidth="1"/>
    <col min="3" max="3" width="12.44140625" style="671" customWidth="1"/>
    <col min="4" max="16384" width="7.5546875" style="671"/>
  </cols>
  <sheetData>
    <row r="1" spans="1:33" s="667" customFormat="1" ht="15.75">
      <c r="A1" s="1433" t="s">
        <v>648</v>
      </c>
      <c r="B1" s="1434"/>
      <c r="C1" s="1434"/>
      <c r="D1" s="1434"/>
      <c r="E1" s="1434"/>
      <c r="F1" s="1434"/>
      <c r="G1" s="1434"/>
      <c r="H1" s="1434"/>
      <c r="I1" s="1434"/>
      <c r="J1" s="1434"/>
    </row>
    <row r="2" spans="1:33" s="667" customFormat="1" ht="16.350000000000001" customHeight="1">
      <c r="A2" s="667" t="s">
        <v>649</v>
      </c>
    </row>
    <row r="3" spans="1:33" s="667" customFormat="1"/>
    <row r="4" spans="1:33" ht="43.15" customHeight="1">
      <c r="A4" s="697"/>
      <c r="B4" s="703" t="s">
        <v>646</v>
      </c>
      <c r="C4" s="703" t="s">
        <v>647</v>
      </c>
    </row>
    <row r="5" spans="1:33">
      <c r="A5" s="700" t="s">
        <v>326</v>
      </c>
      <c r="B5" s="701">
        <v>41.405967633846458</v>
      </c>
      <c r="C5" s="701">
        <v>15.708754679753948</v>
      </c>
      <c r="F5" s="832" t="s">
        <v>790</v>
      </c>
    </row>
    <row r="6" spans="1:33">
      <c r="A6" s="704" t="s">
        <v>35</v>
      </c>
      <c r="B6" s="701">
        <v>39.360554962226338</v>
      </c>
      <c r="C6" s="701">
        <v>8.3367585991813069</v>
      </c>
      <c r="F6" s="832"/>
    </row>
    <row r="7" spans="1:33">
      <c r="A7" s="700" t="s">
        <v>503</v>
      </c>
      <c r="B7" s="701">
        <v>31.552742493514391</v>
      </c>
      <c r="C7" s="701">
        <v>13.66396285091666</v>
      </c>
      <c r="F7" s="832"/>
    </row>
    <row r="8" spans="1:33">
      <c r="A8" s="700" t="s">
        <v>268</v>
      </c>
      <c r="B8" s="701">
        <v>29.449385878220575</v>
      </c>
      <c r="C8" s="701">
        <v>10.770985150381168</v>
      </c>
    </row>
    <row r="9" spans="1:33">
      <c r="A9" s="700" t="s">
        <v>80</v>
      </c>
      <c r="B9" s="701">
        <v>28.822487045003303</v>
      </c>
      <c r="C9" s="701">
        <v>23.205732118252701</v>
      </c>
    </row>
    <row r="10" spans="1:33">
      <c r="A10" s="700" t="s">
        <v>29</v>
      </c>
      <c r="B10" s="701">
        <v>28.296811589577676</v>
      </c>
      <c r="C10" s="701">
        <v>12.733244023457949</v>
      </c>
    </row>
    <row r="11" spans="1:33">
      <c r="A11" s="700" t="s">
        <v>14</v>
      </c>
      <c r="B11" s="701">
        <v>25.561536243626975</v>
      </c>
      <c r="C11" s="701">
        <v>7.1089410834771822</v>
      </c>
    </row>
    <row r="12" spans="1:33">
      <c r="A12" s="727" t="s">
        <v>650</v>
      </c>
    </row>
    <row r="13" spans="1:33" ht="15" customHeight="1">
      <c r="A13" s="728" t="s">
        <v>590</v>
      </c>
      <c r="Q13" s="705"/>
    </row>
    <row r="14" spans="1:33">
      <c r="A14" s="729" t="s">
        <v>645</v>
      </c>
    </row>
    <row r="15" spans="1:33">
      <c r="A15" s="729" t="s">
        <v>593</v>
      </c>
    </row>
    <row r="16" spans="1:33">
      <c r="A16" s="667"/>
      <c r="B16" s="706"/>
      <c r="C16" s="706"/>
      <c r="D16" s="707"/>
      <c r="E16" s="692"/>
      <c r="F16" s="692"/>
      <c r="G16" s="692"/>
      <c r="H16" s="692"/>
      <c r="I16" s="692"/>
      <c r="J16" s="692"/>
      <c r="K16" s="692"/>
      <c r="L16" s="692"/>
      <c r="M16" s="692"/>
      <c r="N16" s="692"/>
      <c r="O16" s="691"/>
      <c r="P16" s="692"/>
      <c r="Q16" s="692"/>
      <c r="R16" s="692"/>
      <c r="S16" s="692"/>
      <c r="T16" s="692"/>
      <c r="U16" s="691"/>
      <c r="V16" s="692"/>
      <c r="W16" s="692"/>
      <c r="X16" s="692"/>
      <c r="Y16" s="692"/>
      <c r="Z16" s="692"/>
      <c r="AA16" s="691"/>
      <c r="AB16" s="692"/>
      <c r="AC16" s="692"/>
      <c r="AD16" s="692"/>
      <c r="AE16" s="692"/>
      <c r="AF16" s="692"/>
      <c r="AG16" s="691"/>
    </row>
    <row r="17" spans="1:33">
      <c r="D17" s="1436"/>
      <c r="E17" s="692"/>
      <c r="F17" s="692"/>
      <c r="G17" s="692"/>
      <c r="H17" s="692"/>
      <c r="I17" s="692"/>
      <c r="J17" s="692"/>
      <c r="K17" s="692"/>
      <c r="L17" s="692"/>
      <c r="M17" s="692"/>
      <c r="N17" s="692"/>
      <c r="O17" s="691"/>
      <c r="P17" s="692"/>
      <c r="Q17" s="692"/>
      <c r="R17" s="692"/>
      <c r="S17" s="692"/>
      <c r="T17" s="692"/>
      <c r="U17" s="691"/>
      <c r="V17" s="692"/>
      <c r="W17" s="692"/>
      <c r="X17" s="692"/>
      <c r="Y17" s="692"/>
      <c r="Z17" s="692"/>
      <c r="AA17" s="691"/>
      <c r="AB17" s="692"/>
      <c r="AC17" s="692"/>
      <c r="AD17" s="692"/>
      <c r="AE17" s="692"/>
      <c r="AF17" s="692"/>
      <c r="AG17" s="691"/>
    </row>
    <row r="18" spans="1:33">
      <c r="D18" s="708"/>
      <c r="E18" s="692"/>
      <c r="F18" s="692"/>
      <c r="G18" s="692"/>
      <c r="H18" s="692"/>
      <c r="I18" s="692"/>
      <c r="J18" s="692"/>
      <c r="K18" s="692"/>
      <c r="L18" s="692"/>
      <c r="M18" s="692"/>
      <c r="N18" s="692"/>
      <c r="O18" s="691"/>
      <c r="P18" s="692"/>
      <c r="Q18" s="692"/>
      <c r="R18" s="692"/>
      <c r="S18" s="692"/>
      <c r="T18" s="692"/>
      <c r="U18" s="691"/>
      <c r="V18" s="692"/>
      <c r="W18" s="692"/>
      <c r="X18" s="692"/>
      <c r="Y18" s="692"/>
      <c r="Z18" s="692"/>
      <c r="AA18" s="691"/>
      <c r="AB18" s="692"/>
      <c r="AC18" s="692"/>
      <c r="AD18" s="692"/>
      <c r="AE18" s="692"/>
      <c r="AF18" s="692"/>
      <c r="AG18" s="691"/>
    </row>
    <row r="19" spans="1:33">
      <c r="D19" s="696"/>
      <c r="E19" s="692"/>
      <c r="F19" s="692"/>
      <c r="G19" s="692"/>
      <c r="H19" s="692"/>
      <c r="I19" s="692"/>
      <c r="J19" s="692"/>
      <c r="K19" s="692"/>
      <c r="L19" s="692"/>
      <c r="M19" s="692"/>
      <c r="N19" s="692"/>
      <c r="O19" s="691"/>
      <c r="P19" s="692"/>
      <c r="Q19" s="692"/>
      <c r="R19" s="692"/>
      <c r="S19" s="692"/>
      <c r="T19" s="692"/>
      <c r="U19" s="691"/>
      <c r="V19" s="692"/>
      <c r="W19" s="692"/>
      <c r="X19" s="692"/>
      <c r="Y19" s="692"/>
      <c r="Z19" s="692"/>
      <c r="AA19" s="691"/>
      <c r="AB19" s="692"/>
      <c r="AC19" s="692"/>
      <c r="AD19" s="692"/>
      <c r="AE19" s="692"/>
      <c r="AF19" s="692"/>
      <c r="AG19" s="691"/>
    </row>
    <row r="20" spans="1:33">
      <c r="D20" s="696"/>
      <c r="E20" s="692"/>
      <c r="F20" s="692"/>
      <c r="G20" s="692"/>
      <c r="H20" s="692"/>
      <c r="I20" s="692"/>
      <c r="J20" s="692"/>
      <c r="K20" s="692"/>
      <c r="L20" s="692"/>
      <c r="M20" s="692"/>
      <c r="N20" s="692"/>
      <c r="O20" s="691"/>
      <c r="P20" s="692"/>
      <c r="Q20" s="692"/>
      <c r="R20" s="692"/>
      <c r="S20" s="692"/>
      <c r="T20" s="692"/>
      <c r="U20" s="691"/>
      <c r="V20" s="692"/>
      <c r="W20" s="692"/>
      <c r="X20" s="692"/>
      <c r="Y20" s="692"/>
      <c r="Z20" s="692"/>
      <c r="AA20" s="691"/>
      <c r="AB20" s="692"/>
      <c r="AC20" s="692"/>
      <c r="AD20" s="692"/>
      <c r="AE20" s="692"/>
      <c r="AF20" s="692"/>
      <c r="AG20" s="691"/>
    </row>
    <row r="21" spans="1:33">
      <c r="D21" s="696"/>
      <c r="E21" s="692"/>
      <c r="F21" s="692"/>
      <c r="G21" s="692"/>
      <c r="H21" s="692"/>
      <c r="I21" s="692"/>
      <c r="J21" s="692"/>
      <c r="K21" s="692"/>
      <c r="L21" s="692"/>
      <c r="M21" s="692"/>
      <c r="N21" s="692"/>
      <c r="O21" s="691"/>
      <c r="P21" s="692"/>
      <c r="Q21" s="692"/>
      <c r="R21" s="692"/>
      <c r="S21" s="692"/>
      <c r="T21" s="692"/>
      <c r="U21" s="691"/>
      <c r="V21" s="692"/>
      <c r="W21" s="692"/>
      <c r="X21" s="692"/>
      <c r="Y21" s="692"/>
      <c r="Z21" s="692"/>
      <c r="AA21" s="691"/>
      <c r="AB21" s="692"/>
      <c r="AC21" s="692"/>
      <c r="AD21" s="692"/>
      <c r="AE21" s="692"/>
      <c r="AF21" s="692"/>
      <c r="AG21" s="691"/>
    </row>
    <row r="22" spans="1:33">
      <c r="D22" s="696"/>
      <c r="E22" s="692"/>
      <c r="F22" s="692"/>
      <c r="G22" s="692"/>
      <c r="H22" s="692"/>
      <c r="I22" s="692"/>
      <c r="J22" s="692"/>
      <c r="K22" s="692"/>
      <c r="L22" s="692"/>
      <c r="M22" s="692"/>
      <c r="N22" s="692"/>
      <c r="O22" s="691"/>
      <c r="P22" s="692"/>
      <c r="Q22" s="692"/>
      <c r="R22" s="692"/>
      <c r="S22" s="692"/>
      <c r="T22" s="692"/>
      <c r="U22" s="691"/>
      <c r="V22" s="692"/>
      <c r="W22" s="692"/>
      <c r="X22" s="692"/>
      <c r="Y22" s="692"/>
      <c r="Z22" s="692"/>
      <c r="AA22" s="691"/>
      <c r="AB22" s="692"/>
      <c r="AC22" s="692"/>
      <c r="AD22" s="692"/>
      <c r="AE22" s="692"/>
      <c r="AF22" s="692"/>
      <c r="AG22" s="691"/>
    </row>
    <row r="23" spans="1:33">
      <c r="D23" s="696"/>
      <c r="E23" s="692"/>
      <c r="F23" s="692"/>
      <c r="G23" s="692"/>
      <c r="H23" s="692"/>
      <c r="I23" s="692"/>
      <c r="J23" s="692"/>
      <c r="K23" s="692"/>
      <c r="L23" s="692"/>
      <c r="M23" s="692"/>
      <c r="N23" s="692"/>
      <c r="O23" s="691"/>
      <c r="P23" s="692"/>
      <c r="Q23" s="692"/>
      <c r="R23" s="692"/>
      <c r="S23" s="692"/>
      <c r="T23" s="692"/>
      <c r="U23" s="691"/>
      <c r="V23" s="692"/>
      <c r="W23" s="692"/>
      <c r="X23" s="692"/>
      <c r="Y23" s="692"/>
      <c r="Z23" s="692"/>
      <c r="AA23" s="691"/>
      <c r="AB23" s="692"/>
      <c r="AC23" s="692"/>
      <c r="AD23" s="692"/>
      <c r="AE23" s="692"/>
      <c r="AF23" s="692"/>
      <c r="AG23" s="691"/>
    </row>
    <row r="24" spans="1:33">
      <c r="D24" s="696"/>
      <c r="E24" s="692"/>
      <c r="G24" s="692"/>
      <c r="H24" s="692"/>
      <c r="I24" s="692"/>
      <c r="J24" s="692"/>
      <c r="K24" s="692"/>
      <c r="L24" s="692"/>
      <c r="M24" s="692"/>
      <c r="N24" s="692"/>
      <c r="O24" s="691"/>
      <c r="P24" s="692"/>
      <c r="Q24" s="692"/>
      <c r="R24" s="692"/>
      <c r="S24" s="692"/>
      <c r="T24" s="692"/>
      <c r="U24" s="691"/>
      <c r="V24" s="692"/>
      <c r="W24" s="692"/>
      <c r="X24" s="692"/>
      <c r="Y24" s="692"/>
      <c r="Z24" s="692"/>
      <c r="AA24" s="691"/>
      <c r="AB24" s="692"/>
      <c r="AC24" s="692"/>
      <c r="AD24" s="692"/>
      <c r="AE24" s="692"/>
      <c r="AF24" s="692"/>
      <c r="AG24" s="691"/>
    </row>
    <row r="25" spans="1:33">
      <c r="D25" s="696"/>
      <c r="E25" s="692"/>
      <c r="G25" s="692"/>
      <c r="H25" s="692"/>
      <c r="I25" s="692"/>
      <c r="J25" s="692"/>
      <c r="K25" s="692"/>
      <c r="L25" s="692"/>
      <c r="M25" s="692"/>
      <c r="N25" s="692"/>
      <c r="O25" s="691"/>
      <c r="P25" s="692"/>
      <c r="Q25" s="692"/>
      <c r="R25" s="692"/>
      <c r="S25" s="692"/>
      <c r="T25" s="692"/>
      <c r="U25" s="691"/>
      <c r="V25" s="692"/>
      <c r="W25" s="692"/>
      <c r="X25" s="692"/>
      <c r="Y25" s="692"/>
      <c r="Z25" s="692"/>
      <c r="AA25" s="691"/>
      <c r="AB25" s="692"/>
      <c r="AC25" s="692"/>
      <c r="AD25" s="692"/>
      <c r="AE25" s="692"/>
      <c r="AF25" s="692"/>
      <c r="AG25" s="691"/>
    </row>
    <row r="26" spans="1:33">
      <c r="A26" s="709"/>
      <c r="B26" s="710"/>
      <c r="C26" s="696"/>
      <c r="D26" s="696"/>
      <c r="E26" s="692"/>
      <c r="G26" s="692"/>
      <c r="H26" s="692"/>
      <c r="I26" s="692"/>
      <c r="J26" s="692"/>
      <c r="K26" s="692"/>
      <c r="L26" s="692"/>
      <c r="M26" s="692"/>
      <c r="N26" s="692"/>
      <c r="O26" s="691"/>
      <c r="P26" s="692"/>
      <c r="Q26" s="692"/>
      <c r="R26" s="692"/>
      <c r="S26" s="692"/>
      <c r="T26" s="692"/>
      <c r="U26" s="691"/>
      <c r="V26" s="692"/>
      <c r="W26" s="692"/>
      <c r="X26" s="692"/>
      <c r="Y26" s="692"/>
      <c r="Z26" s="692"/>
      <c r="AA26" s="691"/>
      <c r="AB26" s="692"/>
      <c r="AC26" s="692"/>
      <c r="AD26" s="692"/>
      <c r="AE26" s="692"/>
      <c r="AF26" s="692"/>
      <c r="AG26" s="691"/>
    </row>
    <row r="27" spans="1:33">
      <c r="A27" s="709"/>
      <c r="B27" s="710"/>
      <c r="C27" s="696"/>
      <c r="D27" s="696"/>
      <c r="E27" s="692"/>
      <c r="G27" s="692"/>
      <c r="H27" s="692"/>
      <c r="I27" s="692"/>
      <c r="J27" s="692"/>
      <c r="K27" s="692"/>
      <c r="L27" s="692"/>
      <c r="M27" s="692"/>
      <c r="N27" s="692"/>
      <c r="O27" s="691"/>
      <c r="P27" s="692"/>
      <c r="Q27" s="692"/>
      <c r="R27" s="692"/>
      <c r="S27" s="692"/>
      <c r="T27" s="692"/>
      <c r="U27" s="691"/>
      <c r="V27" s="692"/>
      <c r="W27" s="692"/>
      <c r="X27" s="692"/>
      <c r="Y27" s="692"/>
      <c r="Z27" s="692"/>
      <c r="AA27" s="691"/>
      <c r="AB27" s="692"/>
      <c r="AC27" s="692"/>
      <c r="AD27" s="692"/>
      <c r="AE27" s="692"/>
      <c r="AF27" s="692"/>
      <c r="AG27" s="691"/>
    </row>
    <row r="28" spans="1:33">
      <c r="A28" s="709"/>
      <c r="B28" s="710"/>
      <c r="C28" s="696"/>
      <c r="D28" s="696"/>
      <c r="E28" s="692"/>
      <c r="F28" s="841"/>
      <c r="G28" s="692"/>
      <c r="H28" s="692"/>
      <c r="I28" s="692"/>
      <c r="J28" s="692"/>
      <c r="K28" s="692"/>
      <c r="L28" s="692"/>
      <c r="M28" s="692"/>
      <c r="N28" s="692"/>
      <c r="O28" s="691"/>
      <c r="P28" s="692"/>
      <c r="Q28" s="692"/>
      <c r="R28" s="692"/>
      <c r="S28" s="692"/>
      <c r="T28" s="692"/>
      <c r="U28" s="691"/>
      <c r="V28" s="692"/>
      <c r="W28" s="692"/>
      <c r="X28" s="692"/>
      <c r="Y28" s="692"/>
      <c r="Z28" s="692"/>
      <c r="AA28" s="691"/>
      <c r="AB28" s="692"/>
      <c r="AC28" s="692"/>
      <c r="AD28" s="692"/>
      <c r="AE28" s="692"/>
      <c r="AF28" s="692"/>
      <c r="AG28" s="691"/>
    </row>
    <row r="29" spans="1:33">
      <c r="F29" s="841"/>
    </row>
    <row r="30" spans="1:33">
      <c r="F30" s="841"/>
    </row>
    <row r="31" spans="1:33">
      <c r="F31" s="841"/>
    </row>
    <row r="32" spans="1:33">
      <c r="F32" s="841"/>
    </row>
    <row r="37" spans="1:18">
      <c r="A37" s="2358"/>
      <c r="B37" s="2358"/>
      <c r="C37" s="2358"/>
      <c r="D37" s="2358"/>
      <c r="E37" s="2358"/>
      <c r="F37" s="2358"/>
      <c r="G37" s="2358"/>
      <c r="H37" s="2358"/>
      <c r="I37" s="2358"/>
      <c r="J37" s="2358"/>
      <c r="K37" s="2358"/>
      <c r="L37" s="2358"/>
      <c r="M37" s="2358"/>
      <c r="N37" s="2358"/>
      <c r="O37" s="2358"/>
      <c r="P37" s="2358"/>
      <c r="Q37" s="2358"/>
      <c r="R37" s="2358"/>
    </row>
    <row r="38" spans="1:18">
      <c r="A38" s="690"/>
    </row>
  </sheetData>
  <mergeCells count="1">
    <mergeCell ref="A37:R37"/>
  </mergeCells>
  <phoneticPr fontId="159" type="noConversion"/>
  <hyperlinks>
    <hyperlink ref="A13" r:id="rId1" display="http://dx.doi.org/10.1787/9789264239555-en"/>
  </hyperlinks>
  <pageMargins left="0.17" right="0.35" top="0.38" bottom="0.46" header="0.31496062992125984" footer="0.31496062992125984"/>
  <pageSetup paperSize="9" scale="91" orientation="landscape" r:id="rId2"/>
  <drawing r:id="rId3"/>
</worksheet>
</file>

<file path=xl/worksheets/sheet31.xml><?xml version="1.0" encoding="utf-8"?>
<worksheet xmlns="http://schemas.openxmlformats.org/spreadsheetml/2006/main" xmlns:r="http://schemas.openxmlformats.org/officeDocument/2006/relationships">
  <sheetPr>
    <pageSetUpPr fitToPage="1"/>
  </sheetPr>
  <dimension ref="A1:AF84"/>
  <sheetViews>
    <sheetView zoomScale="70" zoomScaleNormal="70" workbookViewId="0">
      <selection sqref="A1:H1"/>
    </sheetView>
  </sheetViews>
  <sheetFormatPr baseColWidth="10" defaultColWidth="10.77734375" defaultRowHeight="14.25"/>
  <cols>
    <col min="1" max="1" width="16.44140625" style="34" customWidth="1"/>
    <col min="2" max="9" width="8.77734375" style="34" customWidth="1"/>
    <col min="10" max="10" width="2.5546875" style="34" bestFit="1" customWidth="1"/>
    <col min="11" max="11" width="14" style="34" customWidth="1"/>
    <col min="12" max="14" width="5" style="34" customWidth="1"/>
    <col min="15" max="15" width="6.109375" style="34" customWidth="1"/>
    <col min="16" max="16" width="4" style="34" customWidth="1"/>
    <col min="17" max="17" width="10.77734375" style="34"/>
    <col min="18" max="19" width="4.5546875" style="34" customWidth="1"/>
    <col min="20" max="20" width="6.5546875" style="34" customWidth="1"/>
    <col min="21" max="21" width="3.77734375" style="34" customWidth="1"/>
    <col min="22" max="22" width="10.77734375" style="34"/>
    <col min="23" max="24" width="4.5546875" style="34" customWidth="1"/>
    <col min="25" max="25" width="6.5546875" style="34" customWidth="1"/>
    <col min="26" max="26" width="7.33203125" style="34" customWidth="1"/>
    <col min="27" max="16384" width="10.77734375" style="34"/>
  </cols>
  <sheetData>
    <row r="1" spans="1:27" ht="15.75">
      <c r="A1" s="2368" t="s">
        <v>962</v>
      </c>
      <c r="B1" s="2368"/>
      <c r="C1" s="2368"/>
      <c r="D1" s="2368"/>
      <c r="E1" s="2368"/>
      <c r="F1" s="2368"/>
      <c r="G1" s="2368"/>
      <c r="H1" s="2368"/>
      <c r="K1" s="2370"/>
      <c r="L1" s="2370"/>
      <c r="M1" s="2370"/>
      <c r="N1" s="2370"/>
      <c r="O1" s="2370"/>
      <c r="P1" s="2370"/>
      <c r="Q1" s="2370"/>
      <c r="R1" s="2370"/>
    </row>
    <row r="2" spans="1:27" ht="16.7" customHeight="1">
      <c r="A2" s="2327" t="s">
        <v>112</v>
      </c>
      <c r="B2" s="2327"/>
      <c r="C2" s="2327"/>
      <c r="D2" s="2327"/>
      <c r="E2" s="2327"/>
      <c r="F2" s="2327"/>
      <c r="G2" s="2327"/>
      <c r="H2" s="2327"/>
      <c r="I2" s="2327"/>
      <c r="J2" s="2327"/>
      <c r="K2" s="2327"/>
      <c r="L2" s="2327"/>
      <c r="M2" s="2327"/>
      <c r="N2" s="2327"/>
      <c r="O2" s="2327"/>
      <c r="P2" s="2327"/>
      <c r="Q2" s="2327"/>
      <c r="R2" s="2327"/>
      <c r="S2" s="2327"/>
      <c r="T2" s="2327"/>
    </row>
    <row r="3" spans="1:27" ht="11.65" customHeight="1">
      <c r="K3" s="2369"/>
      <c r="L3" s="2369"/>
      <c r="M3" s="2369"/>
      <c r="N3" s="2369"/>
      <c r="O3" s="2369"/>
      <c r="P3" s="2369"/>
      <c r="Q3" s="2369"/>
      <c r="R3" s="2369"/>
    </row>
    <row r="4" spans="1:27" ht="32.1" customHeight="1">
      <c r="A4" s="1501" t="s">
        <v>5</v>
      </c>
      <c r="B4" s="2158" t="s">
        <v>113</v>
      </c>
      <c r="C4" s="2366"/>
      <c r="D4" s="2366"/>
      <c r="E4" s="2159"/>
      <c r="F4" s="2367" t="s">
        <v>114</v>
      </c>
      <c r="G4" s="2367"/>
      <c r="H4" s="2367"/>
      <c r="I4" s="2367"/>
      <c r="K4" s="1502" t="s">
        <v>5</v>
      </c>
      <c r="L4" s="2361" t="s">
        <v>1009</v>
      </c>
      <c r="M4" s="2362"/>
      <c r="N4" s="2362"/>
      <c r="O4" s="2363"/>
      <c r="Q4" s="1502" t="s">
        <v>5</v>
      </c>
      <c r="R4" s="2361" t="s">
        <v>220</v>
      </c>
      <c r="S4" s="2362"/>
      <c r="T4" s="2363"/>
      <c r="V4" s="1503" t="s">
        <v>5</v>
      </c>
      <c r="W4" s="2364" t="s">
        <v>220</v>
      </c>
      <c r="X4" s="2365"/>
      <c r="Y4" s="2365"/>
      <c r="AA4" s="798" t="s">
        <v>791</v>
      </c>
    </row>
    <row r="5" spans="1:27">
      <c r="A5" s="36"/>
      <c r="B5" s="186">
        <v>2010</v>
      </c>
      <c r="C5" s="186">
        <v>2012</v>
      </c>
      <c r="D5" s="186">
        <v>2013</v>
      </c>
      <c r="E5" s="186" t="s">
        <v>121</v>
      </c>
      <c r="F5" s="171">
        <v>2010</v>
      </c>
      <c r="G5" s="171">
        <v>2012</v>
      </c>
      <c r="H5" s="171">
        <v>2013</v>
      </c>
      <c r="I5" s="171" t="s">
        <v>121</v>
      </c>
      <c r="J5" s="187"/>
      <c r="K5" s="189"/>
      <c r="L5" s="190">
        <v>2010</v>
      </c>
      <c r="M5" s="190">
        <v>2012</v>
      </c>
      <c r="N5" s="190">
        <v>2013</v>
      </c>
      <c r="O5" s="190" t="s">
        <v>121</v>
      </c>
      <c r="P5" s="187"/>
      <c r="Q5" s="189"/>
      <c r="R5" s="190">
        <v>2010</v>
      </c>
      <c r="S5" s="190">
        <v>2012</v>
      </c>
      <c r="T5" s="190" t="s">
        <v>121</v>
      </c>
      <c r="U5" s="187"/>
      <c r="V5" s="191"/>
      <c r="W5" s="192">
        <v>2010</v>
      </c>
      <c r="X5" s="192">
        <v>2012</v>
      </c>
      <c r="Y5" s="192" t="s">
        <v>121</v>
      </c>
      <c r="AA5" s="1252" t="s">
        <v>792</v>
      </c>
    </row>
    <row r="6" spans="1:27" s="49" customFormat="1">
      <c r="A6" s="163"/>
      <c r="B6" s="184"/>
      <c r="C6" s="184"/>
      <c r="D6" s="184"/>
      <c r="E6" s="184"/>
      <c r="F6" s="185"/>
      <c r="G6" s="185"/>
      <c r="H6" s="185"/>
      <c r="I6" s="185"/>
      <c r="K6" s="163"/>
      <c r="L6" s="184"/>
      <c r="M6" s="184"/>
      <c r="N6" s="184"/>
      <c r="O6" s="184"/>
      <c r="Q6" s="163"/>
      <c r="R6" s="184"/>
      <c r="S6" s="184"/>
      <c r="T6" s="184"/>
    </row>
    <row r="7" spans="1:27">
      <c r="A7" s="6" t="s">
        <v>28</v>
      </c>
      <c r="B7" s="511">
        <v>29296985</v>
      </c>
      <c r="C7" s="512">
        <v>19159218</v>
      </c>
      <c r="D7" s="512">
        <v>19408541</v>
      </c>
      <c r="E7" s="513">
        <v>19848968</v>
      </c>
      <c r="F7" s="511">
        <v>29894779</v>
      </c>
      <c r="G7" s="512">
        <v>19334657</v>
      </c>
      <c r="H7" s="512">
        <v>19586655</v>
      </c>
      <c r="I7" s="514">
        <v>20055172</v>
      </c>
      <c r="J7" s="50"/>
      <c r="K7" s="794" t="s">
        <v>28</v>
      </c>
      <c r="L7" s="793">
        <v>98.000339791774337</v>
      </c>
      <c r="M7" s="788">
        <v>99.0926190208598</v>
      </c>
      <c r="N7" s="788">
        <v>99.090635945749796</v>
      </c>
      <c r="O7" s="788">
        <v>98.971816347423996</v>
      </c>
      <c r="P7" s="49"/>
      <c r="Q7" s="6" t="s">
        <v>28</v>
      </c>
      <c r="R7" s="793">
        <v>98.000339791774337</v>
      </c>
      <c r="S7" s="788">
        <v>99.0926190208598</v>
      </c>
      <c r="T7" s="788">
        <v>98.971816347423996</v>
      </c>
      <c r="U7" s="49"/>
      <c r="V7" s="107" t="s">
        <v>28</v>
      </c>
      <c r="W7" s="793">
        <v>98.000339791774337</v>
      </c>
      <c r="X7" s="788">
        <v>99.0926190208598</v>
      </c>
      <c r="Y7" s="788">
        <v>98.971816347423996</v>
      </c>
    </row>
    <row r="8" spans="1:27">
      <c r="A8" s="6" t="s">
        <v>12</v>
      </c>
      <c r="B8" s="515" t="s">
        <v>45</v>
      </c>
      <c r="C8" s="515" t="s">
        <v>45</v>
      </c>
      <c r="D8" s="515" t="s">
        <v>45</v>
      </c>
      <c r="E8" s="515"/>
      <c r="F8" s="515" t="s">
        <v>45</v>
      </c>
      <c r="G8" s="515" t="s">
        <v>45</v>
      </c>
      <c r="H8" s="515" t="s">
        <v>45</v>
      </c>
      <c r="I8" s="516"/>
      <c r="J8" s="50"/>
      <c r="K8" s="794" t="s">
        <v>12</v>
      </c>
      <c r="L8" s="793" t="s">
        <v>11</v>
      </c>
      <c r="M8" s="788">
        <v>95</v>
      </c>
      <c r="N8" s="788" t="s">
        <v>10</v>
      </c>
      <c r="O8" s="788">
        <v>97</v>
      </c>
      <c r="P8" s="49"/>
      <c r="Q8" s="6" t="s">
        <v>12</v>
      </c>
      <c r="R8" s="793" t="s">
        <v>11</v>
      </c>
      <c r="S8" s="788">
        <v>95</v>
      </c>
      <c r="T8" s="788">
        <v>97</v>
      </c>
      <c r="U8" s="49"/>
      <c r="V8" s="6" t="s">
        <v>35</v>
      </c>
      <c r="W8" s="788">
        <v>98</v>
      </c>
      <c r="X8" s="788">
        <v>98.4</v>
      </c>
      <c r="Y8" s="788">
        <v>98.5</v>
      </c>
    </row>
    <row r="9" spans="1:27">
      <c r="A9" s="6" t="s">
        <v>13</v>
      </c>
      <c r="B9" s="517" t="s">
        <v>11</v>
      </c>
      <c r="C9" s="517">
        <v>137084772</v>
      </c>
      <c r="D9" s="517">
        <v>139596954</v>
      </c>
      <c r="E9" s="517">
        <v>142854159</v>
      </c>
      <c r="F9" s="517" t="s">
        <v>11</v>
      </c>
      <c r="G9" s="517">
        <v>151887692</v>
      </c>
      <c r="H9" s="517">
        <v>155507586</v>
      </c>
      <c r="I9" s="517">
        <v>158135005</v>
      </c>
      <c r="J9" s="50"/>
      <c r="K9" s="794" t="s">
        <v>13</v>
      </c>
      <c r="L9" s="793" t="s">
        <v>11</v>
      </c>
      <c r="M9" s="788">
        <v>90.254035856967263</v>
      </c>
      <c r="N9" s="788">
        <v>89.768581450425188</v>
      </c>
      <c r="O9" s="788">
        <v>90.336835288303192</v>
      </c>
      <c r="P9" s="49"/>
      <c r="Q9" s="6" t="s">
        <v>13</v>
      </c>
      <c r="R9" s="793" t="s">
        <v>11</v>
      </c>
      <c r="S9" s="788">
        <v>90.254035856967263</v>
      </c>
      <c r="T9" s="788">
        <v>90.336835288303192</v>
      </c>
      <c r="U9" s="49"/>
      <c r="V9" s="6" t="s">
        <v>32</v>
      </c>
      <c r="W9" s="793">
        <v>97.7497478076682</v>
      </c>
      <c r="X9" s="788">
        <v>97.92812057194385</v>
      </c>
      <c r="Y9" s="788">
        <v>98.094488843191925</v>
      </c>
    </row>
    <row r="10" spans="1:27">
      <c r="A10" s="6" t="s">
        <v>29</v>
      </c>
      <c r="B10" s="517" t="s">
        <v>11</v>
      </c>
      <c r="C10" s="518">
        <v>12523963</v>
      </c>
      <c r="D10" s="518">
        <v>12951546</v>
      </c>
      <c r="E10" s="518">
        <v>13152460</v>
      </c>
      <c r="F10" s="518" t="s">
        <v>11</v>
      </c>
      <c r="G10" s="518">
        <v>12976277</v>
      </c>
      <c r="H10" s="518">
        <v>13393116</v>
      </c>
      <c r="I10" s="518">
        <v>13667081</v>
      </c>
      <c r="J10" s="50"/>
      <c r="K10" s="794" t="s">
        <v>29</v>
      </c>
      <c r="L10" s="793" t="s">
        <v>11</v>
      </c>
      <c r="M10" s="788">
        <v>96.514300673452027</v>
      </c>
      <c r="N10" s="788">
        <v>96.703007724266712</v>
      </c>
      <c r="O10" s="788">
        <v>96.234594643874587</v>
      </c>
      <c r="P10" s="49"/>
      <c r="Q10" s="6" t="s">
        <v>29</v>
      </c>
      <c r="R10" s="793" t="s">
        <v>11</v>
      </c>
      <c r="S10" s="788">
        <v>96.514300673452027</v>
      </c>
      <c r="T10" s="788">
        <v>96.234594643874587</v>
      </c>
      <c r="U10" s="49"/>
      <c r="V10" s="1552" t="s">
        <v>246</v>
      </c>
      <c r="W10" s="1904" t="s">
        <v>11</v>
      </c>
      <c r="X10" s="1905">
        <v>95</v>
      </c>
      <c r="Y10" s="1905">
        <v>97</v>
      </c>
    </row>
    <row r="11" spans="1:27">
      <c r="A11" s="107" t="s">
        <v>30</v>
      </c>
      <c r="B11" s="517">
        <v>29440847</v>
      </c>
      <c r="C11" s="517">
        <v>30506180</v>
      </c>
      <c r="D11" s="517">
        <v>31092261</v>
      </c>
      <c r="E11" s="517">
        <v>32767945.5962</v>
      </c>
      <c r="F11" s="517">
        <v>31530590</v>
      </c>
      <c r="G11" s="517">
        <v>32632879</v>
      </c>
      <c r="H11" s="517">
        <v>33170886</v>
      </c>
      <c r="I11" s="517">
        <v>34789198</v>
      </c>
      <c r="J11" s="50"/>
      <c r="K11" s="794" t="s">
        <v>30</v>
      </c>
      <c r="L11" s="793">
        <v>93.37233144067396</v>
      </c>
      <c r="M11" s="788">
        <v>93.482956254028338</v>
      </c>
      <c r="N11" s="788">
        <v>93.733586133333915</v>
      </c>
      <c r="O11" s="788">
        <v>94.19</v>
      </c>
      <c r="P11" s="49"/>
      <c r="Q11" s="107" t="s">
        <v>30</v>
      </c>
      <c r="R11" s="793">
        <v>93.37233144067396</v>
      </c>
      <c r="S11" s="788">
        <v>93.482956254028338</v>
      </c>
      <c r="T11" s="788">
        <v>94.19</v>
      </c>
      <c r="U11" s="49"/>
      <c r="V11" s="6" t="s">
        <v>29</v>
      </c>
      <c r="W11" s="793"/>
      <c r="X11" s="788">
        <v>96.514300673452027</v>
      </c>
      <c r="Y11" s="788">
        <v>96.234594643874587</v>
      </c>
    </row>
    <row r="12" spans="1:27">
      <c r="A12" s="6" t="s">
        <v>14</v>
      </c>
      <c r="B12" s="502" t="s">
        <v>11</v>
      </c>
      <c r="C12" s="518">
        <v>3150014</v>
      </c>
      <c r="D12" s="518" t="s">
        <v>11</v>
      </c>
      <c r="E12" s="518" t="s">
        <v>11</v>
      </c>
      <c r="F12" s="518" t="s">
        <v>11</v>
      </c>
      <c r="G12" s="518">
        <v>3150014</v>
      </c>
      <c r="H12" s="518" t="s">
        <v>11</v>
      </c>
      <c r="I12" s="518" t="s">
        <v>11</v>
      </c>
      <c r="J12" s="50"/>
      <c r="K12" s="794" t="s">
        <v>14</v>
      </c>
      <c r="L12" s="793" t="s">
        <v>11</v>
      </c>
      <c r="M12" s="788">
        <v>100</v>
      </c>
      <c r="N12" s="788" t="s">
        <v>11</v>
      </c>
      <c r="O12" s="788" t="s">
        <v>11</v>
      </c>
      <c r="P12" s="49"/>
      <c r="Q12" s="6" t="s">
        <v>14</v>
      </c>
      <c r="R12" s="793" t="s">
        <v>11</v>
      </c>
      <c r="S12" s="788">
        <v>100</v>
      </c>
      <c r="T12" s="788" t="s">
        <v>11</v>
      </c>
      <c r="U12" s="49"/>
      <c r="V12" s="6" t="s">
        <v>21</v>
      </c>
      <c r="W12" s="793">
        <v>84</v>
      </c>
      <c r="X12" s="788">
        <v>97</v>
      </c>
      <c r="Y12" s="788">
        <v>95.124103160495054</v>
      </c>
    </row>
    <row r="13" spans="1:27">
      <c r="A13" s="6" t="s">
        <v>15</v>
      </c>
      <c r="B13" s="497" t="s">
        <v>45</v>
      </c>
      <c r="C13" s="517">
        <v>6310683</v>
      </c>
      <c r="D13" s="497" t="s">
        <v>45</v>
      </c>
      <c r="E13" s="497" t="s">
        <v>10</v>
      </c>
      <c r="F13" s="497" t="s">
        <v>45</v>
      </c>
      <c r="G13" s="517">
        <v>6325881</v>
      </c>
      <c r="H13" s="497" t="s">
        <v>45</v>
      </c>
      <c r="I13" s="792" t="s">
        <v>10</v>
      </c>
      <c r="J13" s="50"/>
      <c r="K13" s="794" t="s">
        <v>15</v>
      </c>
      <c r="L13" s="793" t="s">
        <v>10</v>
      </c>
      <c r="M13" s="788">
        <v>99.759748879247013</v>
      </c>
      <c r="N13" s="788" t="s">
        <v>10</v>
      </c>
      <c r="O13" s="788" t="s">
        <v>10</v>
      </c>
      <c r="P13" s="49"/>
      <c r="Q13" s="6" t="s">
        <v>15</v>
      </c>
      <c r="R13" s="793" t="s">
        <v>10</v>
      </c>
      <c r="S13" s="788">
        <v>99.759748879247013</v>
      </c>
      <c r="T13" s="788" t="s">
        <v>10</v>
      </c>
      <c r="U13" s="49"/>
      <c r="V13" s="6" t="s">
        <v>33</v>
      </c>
      <c r="W13" s="793">
        <v>93.870915092487152</v>
      </c>
      <c r="X13" s="788">
        <v>94.576356256439809</v>
      </c>
      <c r="Y13" s="788">
        <v>94.616720084385648</v>
      </c>
    </row>
    <row r="14" spans="1:27">
      <c r="A14" s="188" t="s">
        <v>17</v>
      </c>
      <c r="B14" s="519">
        <v>9452170</v>
      </c>
      <c r="C14" s="519">
        <v>9998907</v>
      </c>
      <c r="D14" s="519">
        <v>10446785.9</v>
      </c>
      <c r="E14" s="519">
        <v>10766675.199999999</v>
      </c>
      <c r="F14" s="517">
        <v>10290424</v>
      </c>
      <c r="G14" s="517">
        <v>10860731</v>
      </c>
      <c r="H14" s="517">
        <v>11197627</v>
      </c>
      <c r="I14" s="519">
        <v>11398655</v>
      </c>
      <c r="J14" s="50"/>
      <c r="K14" s="794" t="s">
        <v>17</v>
      </c>
      <c r="L14" s="793">
        <v>91.854038278694844</v>
      </c>
      <c r="M14" s="788">
        <v>92.064769857572202</v>
      </c>
      <c r="N14" s="788">
        <v>93.294640909185489</v>
      </c>
      <c r="O14" s="788">
        <v>94.455663409411017</v>
      </c>
      <c r="P14" s="49"/>
      <c r="Q14" s="188" t="s">
        <v>17</v>
      </c>
      <c r="R14" s="793">
        <v>91.854038278694844</v>
      </c>
      <c r="S14" s="788">
        <v>92.064769857572202</v>
      </c>
      <c r="T14" s="788">
        <v>94.455663409411017</v>
      </c>
      <c r="U14" s="49"/>
      <c r="V14" s="107" t="s">
        <v>20</v>
      </c>
      <c r="W14" s="793">
        <v>92.996230072387476</v>
      </c>
      <c r="X14" s="788">
        <v>93.529007420736519</v>
      </c>
      <c r="Y14" s="788">
        <v>94.310036241814714</v>
      </c>
    </row>
    <row r="15" spans="1:27">
      <c r="A15" s="6" t="s">
        <v>31</v>
      </c>
      <c r="B15" s="520">
        <v>3621621</v>
      </c>
      <c r="C15" s="520">
        <v>3838330</v>
      </c>
      <c r="D15" s="520">
        <v>3938933</v>
      </c>
      <c r="E15" s="520" t="s">
        <v>11</v>
      </c>
      <c r="F15" s="520">
        <v>4286234</v>
      </c>
      <c r="G15" s="520">
        <v>4468181</v>
      </c>
      <c r="H15" s="520">
        <v>4539637</v>
      </c>
      <c r="I15" s="520" t="s">
        <v>11</v>
      </c>
      <c r="J15" s="50"/>
      <c r="K15" s="794" t="s">
        <v>31</v>
      </c>
      <c r="L15" s="793">
        <v>84.494243664718255</v>
      </c>
      <c r="M15" s="788">
        <v>85.903637296698591</v>
      </c>
      <c r="N15" s="788">
        <v>86.767576350267646</v>
      </c>
      <c r="O15" s="788" t="s">
        <v>11</v>
      </c>
      <c r="P15" s="49"/>
      <c r="Q15" s="6" t="s">
        <v>31</v>
      </c>
      <c r="R15" s="793">
        <v>84.494243664718255</v>
      </c>
      <c r="S15" s="788">
        <v>85.903637296698591</v>
      </c>
      <c r="T15" s="788">
        <v>86.767576350267646</v>
      </c>
      <c r="U15" s="49"/>
      <c r="V15" s="6" t="s">
        <v>30</v>
      </c>
      <c r="W15" s="793">
        <v>93.37233144067396</v>
      </c>
      <c r="X15" s="788">
        <v>93.482956254028338</v>
      </c>
      <c r="Y15" s="788">
        <v>94.19</v>
      </c>
    </row>
    <row r="16" spans="1:27">
      <c r="A16" s="6" t="s">
        <v>32</v>
      </c>
      <c r="B16" s="517">
        <v>37887.9</v>
      </c>
      <c r="C16" s="517">
        <v>38010.800000000003</v>
      </c>
      <c r="D16" s="517">
        <v>37896.5</v>
      </c>
      <c r="E16" s="517">
        <v>37780.699999999997</v>
      </c>
      <c r="F16" s="517">
        <v>38760.1</v>
      </c>
      <c r="G16" s="517">
        <v>38815</v>
      </c>
      <c r="H16" s="517">
        <v>38638.6</v>
      </c>
      <c r="I16" s="517">
        <v>38514.6</v>
      </c>
      <c r="J16" s="50"/>
      <c r="K16" s="794" t="s">
        <v>32</v>
      </c>
      <c r="L16" s="793">
        <v>97.7497478076682</v>
      </c>
      <c r="M16" s="788">
        <v>97.92812057194385</v>
      </c>
      <c r="N16" s="788">
        <v>98.07938175813824</v>
      </c>
      <c r="O16" s="788">
        <v>98.094488843191925</v>
      </c>
      <c r="P16" s="49"/>
      <c r="Q16" s="6" t="s">
        <v>32</v>
      </c>
      <c r="R16" s="793">
        <v>97.7497478076682</v>
      </c>
      <c r="S16" s="788">
        <v>97.92812057194385</v>
      </c>
      <c r="T16" s="788">
        <v>98.094488843191925</v>
      </c>
      <c r="U16" s="49"/>
      <c r="V16" s="6" t="s">
        <v>77</v>
      </c>
      <c r="W16" s="793">
        <v>93.870915092487152</v>
      </c>
      <c r="X16" s="788">
        <v>94.576356256439809</v>
      </c>
      <c r="Y16" s="788">
        <v>93.996193533344538</v>
      </c>
    </row>
    <row r="17" spans="1:32">
      <c r="A17" s="6" t="s">
        <v>18</v>
      </c>
      <c r="B17" s="521">
        <v>6839650</v>
      </c>
      <c r="C17" s="521">
        <v>7440205</v>
      </c>
      <c r="D17" s="521">
        <v>7781931</v>
      </c>
      <c r="E17" s="521">
        <v>8116297</v>
      </c>
      <c r="F17" s="521">
        <v>8389460</v>
      </c>
      <c r="G17" s="521">
        <v>8924428</v>
      </c>
      <c r="H17" s="521">
        <v>9196247</v>
      </c>
      <c r="I17" s="521">
        <v>9488707</v>
      </c>
      <c r="J17" s="50"/>
      <c r="K17" s="794" t="s">
        <v>18</v>
      </c>
      <c r="L17" s="793">
        <v>81.526701360993442</v>
      </c>
      <c r="M17" s="788">
        <v>83.368984544443634</v>
      </c>
      <c r="N17" s="788">
        <v>84.620726259309905</v>
      </c>
      <c r="O17" s="788">
        <v>85.536385515961229</v>
      </c>
      <c r="P17" s="49"/>
      <c r="Q17" s="6" t="s">
        <v>18</v>
      </c>
      <c r="R17" s="793">
        <v>81.526701360993442</v>
      </c>
      <c r="S17" s="788">
        <v>83.368984544443634</v>
      </c>
      <c r="T17" s="788">
        <v>85.536385515961229</v>
      </c>
      <c r="U17" s="49"/>
      <c r="V17" s="188" t="s">
        <v>17</v>
      </c>
      <c r="W17" s="793">
        <v>91.854038278694844</v>
      </c>
      <c r="X17" s="788">
        <v>92.659389133199227</v>
      </c>
      <c r="Y17" s="788">
        <v>93.939099775336331</v>
      </c>
    </row>
    <row r="18" spans="1:32">
      <c r="A18" s="6" t="s">
        <v>19</v>
      </c>
      <c r="B18" s="517">
        <v>4406681</v>
      </c>
      <c r="C18" s="517">
        <v>4732516</v>
      </c>
      <c r="D18" s="517">
        <v>4829064.7489865394</v>
      </c>
      <c r="E18" s="511" t="s">
        <v>11</v>
      </c>
      <c r="F18" s="517">
        <v>5232118</v>
      </c>
      <c r="G18" s="517">
        <v>5544473</v>
      </c>
      <c r="H18" s="517">
        <v>5650379</v>
      </c>
      <c r="I18" s="511" t="s">
        <v>11</v>
      </c>
      <c r="J18" s="50"/>
      <c r="K18" s="794" t="s">
        <v>19</v>
      </c>
      <c r="L18" s="793">
        <v>84.22365474173175</v>
      </c>
      <c r="M18" s="788">
        <v>85.355560393205991</v>
      </c>
      <c r="N18" s="788">
        <v>85.464439624077244</v>
      </c>
      <c r="O18" s="788" t="s">
        <v>11</v>
      </c>
      <c r="P18" s="49"/>
      <c r="Q18" s="6" t="s">
        <v>19</v>
      </c>
      <c r="R18" s="793">
        <v>84.22365474173175</v>
      </c>
      <c r="S18" s="788">
        <v>85.355560393205991</v>
      </c>
      <c r="T18" s="788">
        <v>85.464439624077244</v>
      </c>
      <c r="U18" s="49"/>
      <c r="V18" s="6" t="s">
        <v>79</v>
      </c>
      <c r="W18" s="793">
        <v>92.56968340712676</v>
      </c>
      <c r="X18" s="788">
        <v>93.809359162500357</v>
      </c>
      <c r="Y18" s="788">
        <v>93.786121498289134</v>
      </c>
    </row>
    <row r="19" spans="1:32">
      <c r="A19" s="6" t="s">
        <v>20</v>
      </c>
      <c r="B19" s="521">
        <v>74002986</v>
      </c>
      <c r="C19" s="521">
        <v>77208725</v>
      </c>
      <c r="D19" s="521">
        <v>78773414</v>
      </c>
      <c r="E19" s="521">
        <v>81858782</v>
      </c>
      <c r="F19" s="521">
        <v>79576329</v>
      </c>
      <c r="G19" s="521">
        <v>82550566</v>
      </c>
      <c r="H19" s="521">
        <v>83994523</v>
      </c>
      <c r="I19" s="521">
        <v>86797530</v>
      </c>
      <c r="J19" s="50"/>
      <c r="K19" s="794" t="s">
        <v>20</v>
      </c>
      <c r="L19" s="793">
        <v>92.996230072387476</v>
      </c>
      <c r="M19" s="788">
        <v>93.529007420736519</v>
      </c>
      <c r="N19" s="788">
        <v>93.783988748885449</v>
      </c>
      <c r="O19" s="788">
        <v>94.310036241814714</v>
      </c>
      <c r="P19" s="49"/>
      <c r="Q19" s="6" t="s">
        <v>20</v>
      </c>
      <c r="R19" s="793">
        <v>92.996230072387476</v>
      </c>
      <c r="S19" s="788">
        <v>93.529007420736519</v>
      </c>
      <c r="T19" s="788">
        <v>94.310036241814714</v>
      </c>
      <c r="U19" s="49"/>
      <c r="V19" s="6" t="s">
        <v>284</v>
      </c>
      <c r="W19" s="793">
        <v>87.17072657667147</v>
      </c>
      <c r="X19" s="787">
        <v>90.155172200033405</v>
      </c>
      <c r="Y19" s="787">
        <v>91.991165926726865</v>
      </c>
    </row>
    <row r="20" spans="1:32">
      <c r="A20" s="6" t="s">
        <v>21</v>
      </c>
      <c r="B20" s="521">
        <v>2979355.6799999997</v>
      </c>
      <c r="C20" s="521">
        <v>3584232.4499999997</v>
      </c>
      <c r="D20" s="521">
        <v>3584232.4499999997</v>
      </c>
      <c r="E20" s="522" t="s">
        <v>11</v>
      </c>
      <c r="F20" s="521">
        <v>3546852</v>
      </c>
      <c r="G20" s="521">
        <v>3695085</v>
      </c>
      <c r="H20" s="521">
        <v>3767954</v>
      </c>
      <c r="I20" s="522" t="s">
        <v>11</v>
      </c>
      <c r="J20" s="50"/>
      <c r="K20" s="794" t="s">
        <v>21</v>
      </c>
      <c r="L20" s="793">
        <v>84</v>
      </c>
      <c r="M20" s="788">
        <v>97</v>
      </c>
      <c r="N20" s="788">
        <v>95.124103160495054</v>
      </c>
      <c r="O20" s="789" t="s">
        <v>11</v>
      </c>
      <c r="P20" s="49"/>
      <c r="Q20" s="6" t="s">
        <v>21</v>
      </c>
      <c r="R20" s="793">
        <v>84</v>
      </c>
      <c r="S20" s="788">
        <v>97</v>
      </c>
      <c r="T20" s="788">
        <v>95.124103160495054</v>
      </c>
      <c r="U20" s="49"/>
      <c r="V20" s="6" t="s">
        <v>13</v>
      </c>
      <c r="W20" s="793" t="s">
        <v>11</v>
      </c>
      <c r="X20" s="788">
        <v>90.254035856967263</v>
      </c>
      <c r="Y20" s="788">
        <v>90.336835288303192</v>
      </c>
    </row>
    <row r="21" spans="1:32">
      <c r="A21" s="6" t="s">
        <v>77</v>
      </c>
      <c r="B21" s="521">
        <v>4077761</v>
      </c>
      <c r="C21" s="521">
        <v>4311319</v>
      </c>
      <c r="D21" s="521">
        <v>4334108.9987607738</v>
      </c>
      <c r="E21" s="513" t="s">
        <v>10</v>
      </c>
      <c r="F21" s="521">
        <v>4344009</v>
      </c>
      <c r="G21" s="521">
        <v>4558559</v>
      </c>
      <c r="H21" s="521">
        <v>4610940.9709482295</v>
      </c>
      <c r="I21" s="792" t="s">
        <v>10</v>
      </c>
      <c r="J21" s="50"/>
      <c r="K21" s="794" t="s">
        <v>77</v>
      </c>
      <c r="L21" s="793">
        <v>93.870915092487152</v>
      </c>
      <c r="M21" s="788">
        <v>94.576356256439809</v>
      </c>
      <c r="N21" s="788">
        <v>93.996193533344538</v>
      </c>
      <c r="O21" s="788" t="s">
        <v>10</v>
      </c>
      <c r="P21" s="49"/>
      <c r="Q21" s="6" t="s">
        <v>77</v>
      </c>
      <c r="R21" s="793">
        <v>93.870915092487152</v>
      </c>
      <c r="S21" s="788">
        <v>94.576356256439809</v>
      </c>
      <c r="T21" s="788">
        <v>93.996193533344538</v>
      </c>
      <c r="U21" s="49"/>
      <c r="V21" s="6" t="s">
        <v>31</v>
      </c>
      <c r="W21" s="793">
        <v>84.494243664718255</v>
      </c>
      <c r="X21" s="788">
        <v>85.903637296698591</v>
      </c>
      <c r="Y21" s="788">
        <v>86.767576350267646</v>
      </c>
    </row>
    <row r="22" spans="1:32">
      <c r="A22" s="6" t="s">
        <v>33</v>
      </c>
      <c r="B22" s="521">
        <v>4077761</v>
      </c>
      <c r="C22" s="521">
        <v>4311319</v>
      </c>
      <c r="D22" s="521">
        <v>4525942</v>
      </c>
      <c r="E22" s="521">
        <v>4660778</v>
      </c>
      <c r="F22" s="521">
        <v>4344009</v>
      </c>
      <c r="G22" s="521">
        <v>4558559</v>
      </c>
      <c r="H22" s="521">
        <v>4781821</v>
      </c>
      <c r="I22" s="521">
        <v>4925956</v>
      </c>
      <c r="J22" s="50"/>
      <c r="K22" s="794" t="s">
        <v>33</v>
      </c>
      <c r="L22" s="793">
        <v>93.870915092487152</v>
      </c>
      <c r="M22" s="788">
        <v>94.576356256439809</v>
      </c>
      <c r="N22" s="788">
        <v>94.648921404628069</v>
      </c>
      <c r="O22" s="788">
        <v>94.616720084385648</v>
      </c>
      <c r="P22" s="49"/>
      <c r="Q22" s="6" t="s">
        <v>33</v>
      </c>
      <c r="R22" s="793">
        <v>93.870915092487152</v>
      </c>
      <c r="S22" s="788">
        <v>94.576356256439809</v>
      </c>
      <c r="T22" s="788">
        <v>94.616720084385648</v>
      </c>
      <c r="U22" s="49"/>
      <c r="V22" s="6" t="s">
        <v>18</v>
      </c>
      <c r="W22" s="793">
        <v>81.526701360993442</v>
      </c>
      <c r="X22" s="788">
        <v>83.368984544443634</v>
      </c>
      <c r="Y22" s="788">
        <v>85.536385515961229</v>
      </c>
    </row>
    <row r="23" spans="1:32">
      <c r="A23" s="6" t="s">
        <v>79</v>
      </c>
      <c r="B23" s="521">
        <v>19192851.329998787</v>
      </c>
      <c r="C23" s="521">
        <v>20348698.922574423</v>
      </c>
      <c r="D23" s="521">
        <v>20785447.690000478</v>
      </c>
      <c r="E23" s="521" t="s">
        <v>11</v>
      </c>
      <c r="F23" s="521">
        <v>20733409.279998865</v>
      </c>
      <c r="G23" s="521">
        <v>21691544.536964148</v>
      </c>
      <c r="H23" s="521">
        <v>22162605.040000137</v>
      </c>
      <c r="I23" s="521" t="s">
        <v>11</v>
      </c>
      <c r="J23" s="50"/>
      <c r="K23" s="794" t="s">
        <v>79</v>
      </c>
      <c r="L23" s="793">
        <v>92.56968340712676</v>
      </c>
      <c r="M23" s="788">
        <v>93.809359162500357</v>
      </c>
      <c r="N23" s="788">
        <v>93.786121498289134</v>
      </c>
      <c r="O23" s="788" t="s">
        <v>11</v>
      </c>
      <c r="P23" s="49"/>
      <c r="Q23" s="6" t="s">
        <v>79</v>
      </c>
      <c r="R23" s="793">
        <v>92.56968340712676</v>
      </c>
      <c r="S23" s="788">
        <v>93.809359162500357</v>
      </c>
      <c r="T23" s="788">
        <v>93.786121498289134</v>
      </c>
      <c r="U23" s="49"/>
      <c r="V23" s="6" t="s">
        <v>19</v>
      </c>
      <c r="W23" s="793">
        <v>84.22365474173175</v>
      </c>
      <c r="X23" s="788">
        <v>85.355560393205991</v>
      </c>
      <c r="Y23" s="788">
        <v>85.464439624077244</v>
      </c>
    </row>
    <row r="24" spans="1:32">
      <c r="A24" s="6" t="s">
        <v>34</v>
      </c>
      <c r="B24" s="521" t="s">
        <v>11</v>
      </c>
      <c r="C24" s="521">
        <v>8552250</v>
      </c>
      <c r="D24" s="521" t="s">
        <v>11</v>
      </c>
      <c r="E24" s="513" t="s">
        <v>11</v>
      </c>
      <c r="F24" s="522">
        <v>8955486</v>
      </c>
      <c r="G24" s="522">
        <v>8969498</v>
      </c>
      <c r="H24" s="521">
        <v>8937088</v>
      </c>
      <c r="I24" s="522">
        <v>8884581</v>
      </c>
      <c r="J24" s="50"/>
      <c r="K24" s="794" t="s">
        <v>34</v>
      </c>
      <c r="L24" s="793" t="s">
        <v>11</v>
      </c>
      <c r="M24" s="788">
        <v>95.348145459199614</v>
      </c>
      <c r="N24" s="788" t="s">
        <v>11</v>
      </c>
      <c r="O24" s="788" t="s">
        <v>11</v>
      </c>
      <c r="P24" s="49"/>
      <c r="Q24" s="6" t="s">
        <v>34</v>
      </c>
      <c r="R24" s="793" t="s">
        <v>11</v>
      </c>
      <c r="S24" s="788">
        <v>95.348145459199614</v>
      </c>
      <c r="T24" s="788" t="s">
        <v>11</v>
      </c>
      <c r="U24" s="49"/>
      <c r="V24" s="6" t="s">
        <v>14</v>
      </c>
      <c r="W24" s="793" t="s">
        <v>11</v>
      </c>
      <c r="X24" s="788">
        <v>100</v>
      </c>
      <c r="Y24" s="788" t="s">
        <v>11</v>
      </c>
    </row>
    <row r="25" spans="1:32">
      <c r="A25" s="6" t="s">
        <v>284</v>
      </c>
      <c r="B25" s="521">
        <v>5784958</v>
      </c>
      <c r="C25" s="522">
        <v>6471826</v>
      </c>
      <c r="D25" s="522">
        <v>6648257</v>
      </c>
      <c r="E25" s="522">
        <v>7081824</v>
      </c>
      <c r="F25" s="521">
        <v>6636354</v>
      </c>
      <c r="G25" s="522">
        <v>7178541</v>
      </c>
      <c r="H25" s="522">
        <v>7317184</v>
      </c>
      <c r="I25" s="522">
        <v>7698374</v>
      </c>
      <c r="J25" s="50"/>
      <c r="K25" s="794" t="s">
        <v>284</v>
      </c>
      <c r="L25" s="793">
        <v>87.17072657667147</v>
      </c>
      <c r="M25" s="787">
        <v>90.155172200033405</v>
      </c>
      <c r="N25" s="787">
        <v>90.858136135431337</v>
      </c>
      <c r="O25" s="787">
        <v>91.991165926726865</v>
      </c>
      <c r="P25" s="49"/>
      <c r="Q25" s="6" t="s">
        <v>284</v>
      </c>
      <c r="R25" s="793">
        <v>87.17072657667147</v>
      </c>
      <c r="S25" s="787">
        <v>90.155172200033405</v>
      </c>
      <c r="T25" s="787">
        <v>91.991165926726865</v>
      </c>
      <c r="U25" s="49"/>
      <c r="V25" s="6" t="s">
        <v>15</v>
      </c>
      <c r="W25" s="793"/>
      <c r="X25" s="788">
        <v>99.759748879247013</v>
      </c>
      <c r="Y25" s="788"/>
      <c r="AA25" s="505"/>
      <c r="AB25" s="49"/>
      <c r="AC25" s="49"/>
      <c r="AD25" s="49"/>
      <c r="AE25" s="49"/>
      <c r="AF25" s="49"/>
    </row>
    <row r="26" spans="1:32">
      <c r="A26" s="6" t="s">
        <v>35</v>
      </c>
      <c r="B26" s="521"/>
      <c r="C26" s="521"/>
      <c r="D26" s="521"/>
      <c r="E26" s="521"/>
      <c r="F26" s="513" t="s">
        <v>10</v>
      </c>
      <c r="G26" s="513" t="s">
        <v>10</v>
      </c>
      <c r="H26" s="513" t="s">
        <v>10</v>
      </c>
      <c r="I26" s="513" t="s">
        <v>10</v>
      </c>
      <c r="J26" s="50"/>
      <c r="K26" s="794" t="s">
        <v>35</v>
      </c>
      <c r="L26" s="793">
        <v>98</v>
      </c>
      <c r="M26" s="787">
        <v>98.4</v>
      </c>
      <c r="N26" s="787">
        <v>98.4</v>
      </c>
      <c r="O26" s="787">
        <v>98.5</v>
      </c>
      <c r="P26" s="49"/>
      <c r="Q26" s="6" t="s">
        <v>35</v>
      </c>
      <c r="R26" s="793">
        <v>98</v>
      </c>
      <c r="S26" s="787">
        <v>98.4</v>
      </c>
      <c r="T26" s="787">
        <v>98.5</v>
      </c>
      <c r="U26" s="49"/>
      <c r="V26" s="6" t="s">
        <v>34</v>
      </c>
      <c r="W26" s="793"/>
      <c r="X26" s="788">
        <v>95.348145459199614</v>
      </c>
      <c r="Y26" s="788"/>
      <c r="AA26" s="931"/>
      <c r="AB26" s="49"/>
      <c r="AC26" s="49"/>
      <c r="AD26" s="49"/>
      <c r="AE26" s="49"/>
      <c r="AF26" s="49"/>
    </row>
    <row r="27" spans="1:32">
      <c r="A27" s="6" t="s">
        <v>22</v>
      </c>
      <c r="B27" s="515" t="s">
        <v>45</v>
      </c>
      <c r="C27" s="515" t="s">
        <v>45</v>
      </c>
      <c r="D27" s="515" t="s">
        <v>45</v>
      </c>
      <c r="E27" s="515" t="s">
        <v>45</v>
      </c>
      <c r="F27" s="515" t="s">
        <v>45</v>
      </c>
      <c r="G27" s="515" t="s">
        <v>45</v>
      </c>
      <c r="H27" s="515" t="s">
        <v>45</v>
      </c>
      <c r="I27" s="515" t="s">
        <v>45</v>
      </c>
      <c r="J27" s="50"/>
      <c r="K27" s="794"/>
      <c r="L27" s="788"/>
      <c r="M27" s="788"/>
      <c r="N27" s="788"/>
      <c r="O27" s="788"/>
      <c r="P27" s="49"/>
      <c r="Q27" s="49"/>
      <c r="R27" s="797"/>
      <c r="S27" s="797"/>
      <c r="T27" s="797"/>
      <c r="U27" s="49"/>
      <c r="V27" s="6"/>
      <c r="W27" s="793"/>
      <c r="X27" s="788"/>
      <c r="Y27" s="788"/>
      <c r="AA27" s="505"/>
      <c r="AB27" s="49"/>
      <c r="AC27" s="49"/>
      <c r="AD27" s="49"/>
      <c r="AE27" s="49"/>
      <c r="AF27" s="49"/>
    </row>
    <row r="28" spans="1:32">
      <c r="A28" s="6"/>
      <c r="B28" s="74"/>
      <c r="C28" s="74"/>
      <c r="D28" s="74"/>
      <c r="E28" s="74"/>
      <c r="F28" s="72"/>
      <c r="G28" s="72"/>
      <c r="H28" s="72"/>
      <c r="I28" s="38"/>
      <c r="K28" s="794"/>
      <c r="L28" s="787"/>
      <c r="M28" s="787"/>
      <c r="N28" s="787"/>
      <c r="O28" s="787"/>
      <c r="P28" s="49"/>
      <c r="Q28" s="6" t="s">
        <v>23</v>
      </c>
      <c r="R28" s="1437">
        <v>90.978537666243923</v>
      </c>
      <c r="S28" s="1437">
        <v>93.743112110724638</v>
      </c>
      <c r="T28" s="1437">
        <v>94.519808858424426</v>
      </c>
      <c r="U28" s="49"/>
      <c r="V28" s="6" t="s">
        <v>23</v>
      </c>
      <c r="W28" s="1437">
        <v>90.978537666243923</v>
      </c>
      <c r="X28" s="1437">
        <v>93.743112110724638</v>
      </c>
      <c r="Y28" s="1437">
        <v>94.519808858424426</v>
      </c>
      <c r="AA28" s="931"/>
      <c r="AB28" s="49"/>
      <c r="AC28" s="49"/>
      <c r="AD28" s="49"/>
      <c r="AE28" s="49"/>
      <c r="AF28" s="49"/>
    </row>
    <row r="29" spans="1:32">
      <c r="A29" s="6" t="s">
        <v>23</v>
      </c>
      <c r="B29" s="71"/>
      <c r="C29" s="71"/>
      <c r="D29" s="72"/>
      <c r="E29" s="72"/>
      <c r="F29" s="72"/>
      <c r="G29" s="72"/>
      <c r="H29" s="72"/>
      <c r="I29" s="38"/>
      <c r="K29" s="794" t="s">
        <v>23</v>
      </c>
      <c r="L29" s="1437">
        <v>90.978537666243923</v>
      </c>
      <c r="M29" s="1437">
        <v>93.743112110724638</v>
      </c>
      <c r="N29" s="1437">
        <v>93.007502539739221</v>
      </c>
      <c r="O29" s="1437">
        <v>94.519808858424426</v>
      </c>
      <c r="P29" s="49"/>
      <c r="Q29" s="49"/>
      <c r="R29" s="1789"/>
      <c r="S29" s="1789"/>
      <c r="T29" s="1789"/>
      <c r="U29" s="49"/>
      <c r="V29" s="6"/>
      <c r="W29" s="74"/>
      <c r="X29" s="74"/>
      <c r="Y29" s="74"/>
      <c r="AA29" s="109"/>
    </row>
    <row r="30" spans="1:32" ht="14.1" customHeight="1">
      <c r="A30" s="505" t="s">
        <v>123</v>
      </c>
      <c r="B30"/>
      <c r="C30"/>
      <c r="D30"/>
      <c r="E30"/>
      <c r="F30"/>
      <c r="G30"/>
      <c r="H30"/>
      <c r="I30"/>
      <c r="J30" s="1547"/>
      <c r="K30" s="109"/>
      <c r="L30" s="736"/>
      <c r="M30" s="736"/>
      <c r="N30" s="736"/>
      <c r="O30" s="736"/>
      <c r="Q30" s="109" t="s">
        <v>256</v>
      </c>
      <c r="V30" s="49"/>
      <c r="W30" s="49"/>
      <c r="X30" s="1789"/>
      <c r="Y30" s="49"/>
      <c r="AA30" s="109"/>
    </row>
    <row r="31" spans="1:32" ht="14.1" customHeight="1">
      <c r="A31" s="109" t="s">
        <v>218</v>
      </c>
      <c r="B31" s="234"/>
      <c r="C31" s="234"/>
      <c r="D31" s="234"/>
      <c r="K31" s="109"/>
      <c r="Q31" s="735" t="s">
        <v>653</v>
      </c>
    </row>
    <row r="32" spans="1:32" s="56" customFormat="1">
      <c r="A32" s="34"/>
      <c r="B32" s="34"/>
      <c r="C32" s="34"/>
      <c r="D32" s="34"/>
      <c r="M32" s="86"/>
      <c r="N32" s="86"/>
      <c r="O32" s="86"/>
      <c r="S32" s="77"/>
      <c r="V32" s="34"/>
      <c r="W32" s="34"/>
      <c r="X32" s="34"/>
      <c r="Y32" s="34"/>
    </row>
    <row r="33" spans="1:25" s="1528" customFormat="1" ht="15.75" customHeight="1">
      <c r="A33" s="1526" t="s">
        <v>26</v>
      </c>
      <c r="B33" s="1527"/>
      <c r="V33" s="56"/>
      <c r="W33" s="56"/>
      <c r="X33" s="56"/>
      <c r="Y33" s="56"/>
    </row>
    <row r="34" spans="1:25" s="1528" customFormat="1" ht="18.399999999999999" customHeight="1">
      <c r="A34" s="2359" t="s">
        <v>126</v>
      </c>
      <c r="B34" s="1529" t="s">
        <v>920</v>
      </c>
    </row>
    <row r="35" spans="1:25" s="1531" customFormat="1" ht="17.850000000000001" customHeight="1">
      <c r="A35" s="2359"/>
      <c r="B35" s="1530" t="s">
        <v>237</v>
      </c>
      <c r="C35" s="1528"/>
      <c r="D35" s="1528"/>
      <c r="V35" s="1528"/>
      <c r="W35" s="1528"/>
      <c r="X35" s="1528"/>
      <c r="Y35" s="1528"/>
    </row>
    <row r="36" spans="1:25" s="1528" customFormat="1" ht="17.850000000000001" customHeight="1">
      <c r="A36" s="2359"/>
      <c r="B36" s="1529" t="s">
        <v>239</v>
      </c>
      <c r="V36" s="1531"/>
      <c r="W36" s="1531"/>
      <c r="X36" s="1531"/>
      <c r="Y36" s="1531"/>
    </row>
    <row r="37" spans="1:25" s="1528" customFormat="1" ht="17.25" customHeight="1">
      <c r="A37" s="2360" t="s">
        <v>13</v>
      </c>
      <c r="B37" s="1527" t="s">
        <v>140</v>
      </c>
    </row>
    <row r="38" spans="1:25" s="1528" customFormat="1" ht="17.25" customHeight="1">
      <c r="A38" s="2360"/>
      <c r="B38" s="1527" t="s">
        <v>705</v>
      </c>
    </row>
    <row r="39" spans="1:25" s="1528" customFormat="1" ht="17.25" customHeight="1">
      <c r="A39" s="2360"/>
      <c r="B39" s="1527" t="s">
        <v>142</v>
      </c>
    </row>
    <row r="40" spans="1:25" s="1528" customFormat="1" ht="17.25" customHeight="1">
      <c r="A40" s="2360"/>
      <c r="B40" s="1527" t="s">
        <v>681</v>
      </c>
    </row>
    <row r="41" spans="1:25" s="1528" customFormat="1" ht="17.25" customHeight="1">
      <c r="A41" s="1532" t="s">
        <v>30</v>
      </c>
      <c r="B41" s="1530" t="s">
        <v>169</v>
      </c>
    </row>
    <row r="42" spans="1:25" s="1528" customFormat="1" ht="17.25" customHeight="1">
      <c r="A42" s="1532" t="s">
        <v>15</v>
      </c>
      <c r="B42" s="1533" t="s">
        <v>706</v>
      </c>
      <c r="E42" s="1532"/>
      <c r="F42" s="1532"/>
    </row>
    <row r="43" spans="1:25" s="1528" customFormat="1" ht="17.25" customHeight="1">
      <c r="A43" s="1532" t="s">
        <v>17</v>
      </c>
      <c r="B43" s="1534" t="s">
        <v>492</v>
      </c>
    </row>
    <row r="44" spans="1:25" s="1528" customFormat="1" ht="17.25" customHeight="1">
      <c r="A44" s="1532" t="s">
        <v>31</v>
      </c>
      <c r="B44" s="1535" t="s">
        <v>961</v>
      </c>
    </row>
    <row r="45" spans="1:25" s="1528" customFormat="1" ht="17.25" customHeight="1">
      <c r="A45" s="1532" t="s">
        <v>33</v>
      </c>
      <c r="B45" s="1530" t="s">
        <v>148</v>
      </c>
    </row>
    <row r="46" spans="1:25" s="1528" customFormat="1" ht="17.25" customHeight="1">
      <c r="A46" s="1532" t="s">
        <v>79</v>
      </c>
      <c r="B46" s="1530" t="s">
        <v>682</v>
      </c>
    </row>
    <row r="47" spans="1:25" s="1528" customFormat="1" ht="17.25" customHeight="1">
      <c r="A47" s="1532" t="s">
        <v>284</v>
      </c>
      <c r="B47" s="1536" t="s">
        <v>707</v>
      </c>
    </row>
    <row r="48" spans="1:25" s="1528" customFormat="1" ht="17.25" customHeight="1">
      <c r="A48" s="1532" t="s">
        <v>35</v>
      </c>
      <c r="B48" s="1530" t="s">
        <v>170</v>
      </c>
    </row>
    <row r="49" spans="5:25" s="1528" customFormat="1" ht="17.25" customHeight="1"/>
    <row r="50" spans="5:25" s="1523" customFormat="1" ht="14.1" customHeight="1">
      <c r="V50" s="1528"/>
      <c r="W50" s="1528"/>
      <c r="X50" s="1528"/>
      <c r="Y50" s="1528"/>
    </row>
    <row r="51" spans="5:25" s="1523" customFormat="1" ht="12"/>
    <row r="52" spans="5:25" s="1523" customFormat="1" ht="12"/>
    <row r="53" spans="5:25" s="1523" customFormat="1" ht="12">
      <c r="E53" s="126"/>
      <c r="F53" s="126"/>
      <c r="G53" s="228"/>
      <c r="H53" s="1525"/>
      <c r="I53" s="126"/>
    </row>
    <row r="54" spans="5:25" s="1523" customFormat="1" ht="12">
      <c r="E54" s="1524"/>
      <c r="F54" s="1524"/>
      <c r="G54" s="1524"/>
      <c r="H54" s="1524"/>
      <c r="I54" s="1524"/>
      <c r="J54" s="1524"/>
    </row>
    <row r="55" spans="5:25">
      <c r="V55" s="1523"/>
      <c r="W55" s="1523"/>
      <c r="X55" s="1523"/>
      <c r="Y55" s="1523"/>
    </row>
    <row r="57" spans="5:25">
      <c r="E57" s="65"/>
      <c r="F57" s="103"/>
    </row>
    <row r="76" ht="48.95" customHeight="1"/>
    <row r="77" ht="22.5" customHeight="1"/>
    <row r="84" ht="25.5" customHeight="1"/>
  </sheetData>
  <sortState ref="V7:Y24">
    <sortCondition descending="1" ref="Y7:Y24"/>
  </sortState>
  <mergeCells count="11">
    <mergeCell ref="A1:H1"/>
    <mergeCell ref="L4:O4"/>
    <mergeCell ref="K3:R3"/>
    <mergeCell ref="K1:R1"/>
    <mergeCell ref="A2:T2"/>
    <mergeCell ref="A34:A36"/>
    <mergeCell ref="A37:A40"/>
    <mergeCell ref="R4:T4"/>
    <mergeCell ref="W4:Y4"/>
    <mergeCell ref="B4:E4"/>
    <mergeCell ref="F4:I4"/>
  </mergeCells>
  <phoneticPr fontId="82" type="noConversion"/>
  <pageMargins left="0.17" right="0.70866141732283472" top="0.44" bottom="0.43" header="0.32" footer="0.31496062992125984"/>
  <pageSetup paperSize="9" scale="44" orientation="landscape" horizontalDpi="4294967293" verticalDpi="4294967293" r:id="rId1"/>
  <drawing r:id="rId2"/>
</worksheet>
</file>

<file path=xl/worksheets/sheet32.xml><?xml version="1.0" encoding="utf-8"?>
<worksheet xmlns="http://schemas.openxmlformats.org/spreadsheetml/2006/main" xmlns:r="http://schemas.openxmlformats.org/officeDocument/2006/relationships">
  <sheetPr>
    <pageSetUpPr fitToPage="1"/>
  </sheetPr>
  <dimension ref="A1:U54"/>
  <sheetViews>
    <sheetView zoomScale="80" zoomScaleNormal="80" zoomScalePageLayoutView="89" workbookViewId="0"/>
  </sheetViews>
  <sheetFormatPr baseColWidth="10" defaultColWidth="10.77734375" defaultRowHeight="14.25"/>
  <cols>
    <col min="1" max="1" width="12.21875" style="34" customWidth="1"/>
    <col min="2" max="3" width="14" style="34" customWidth="1"/>
    <col min="4" max="4" width="4.5546875" style="35" customWidth="1"/>
    <col min="5" max="5" width="12.44140625" style="34" customWidth="1"/>
    <col min="6" max="7" width="14" style="34" customWidth="1"/>
    <col min="8" max="8" width="4.44140625" style="34" customWidth="1"/>
    <col min="9" max="11" width="10.77734375" style="34"/>
    <col min="12" max="12" width="3" style="34" customWidth="1"/>
    <col min="13" max="15" width="10.77734375" style="34"/>
    <col min="16" max="16" width="10.6640625" style="34" customWidth="1"/>
    <col min="17" max="16384" width="10.77734375" style="34"/>
  </cols>
  <sheetData>
    <row r="1" spans="1:15" s="187" customFormat="1" ht="19.149999999999999" customHeight="1">
      <c r="A1" s="1438" t="s">
        <v>904</v>
      </c>
      <c r="B1" s="1439"/>
      <c r="C1" s="1439"/>
      <c r="D1" s="1440"/>
      <c r="E1" s="1439"/>
      <c r="F1" s="1439"/>
      <c r="G1" s="1439"/>
      <c r="H1" s="1439"/>
      <c r="I1" s="1439"/>
      <c r="J1" s="1439"/>
    </row>
    <row r="2" spans="1:15" s="187" customFormat="1" ht="19.7" customHeight="1">
      <c r="A2" s="2371" t="s">
        <v>119</v>
      </c>
      <c r="B2" s="2371"/>
      <c r="C2" s="2371"/>
      <c r="D2" s="2371"/>
      <c r="E2" s="2371"/>
      <c r="F2" s="2371"/>
      <c r="G2" s="2371"/>
      <c r="H2" s="2371"/>
      <c r="I2" s="2371"/>
      <c r="J2" s="2371"/>
      <c r="K2" s="2371"/>
    </row>
    <row r="3" spans="1:15">
      <c r="A3" s="75"/>
      <c r="B3" s="75"/>
      <c r="C3" s="75"/>
      <c r="D3" s="75"/>
      <c r="E3" s="75"/>
      <c r="F3" s="75"/>
      <c r="G3" s="75"/>
    </row>
    <row r="4" spans="1:15" ht="15">
      <c r="A4" s="2372" t="s">
        <v>118</v>
      </c>
      <c r="B4" s="2372"/>
      <c r="C4" s="2372"/>
      <c r="D4" s="2372"/>
      <c r="E4" s="2372"/>
      <c r="F4" s="2372"/>
      <c r="G4" s="2372"/>
      <c r="I4" s="58"/>
    </row>
    <row r="5" spans="1:15" ht="87" customHeight="1">
      <c r="A5" s="73" t="s">
        <v>5</v>
      </c>
      <c r="B5" s="1504" t="s">
        <v>963</v>
      </c>
      <c r="C5" s="73" t="s">
        <v>115</v>
      </c>
      <c r="E5" s="73" t="s">
        <v>5</v>
      </c>
      <c r="F5" s="1504" t="s">
        <v>963</v>
      </c>
      <c r="G5" s="73" t="s">
        <v>115</v>
      </c>
      <c r="I5" s="197" t="s">
        <v>5</v>
      </c>
      <c r="J5" s="2373" t="s">
        <v>221</v>
      </c>
      <c r="K5" s="2373"/>
      <c r="M5" s="197" t="s">
        <v>5</v>
      </c>
      <c r="N5" s="2373" t="s">
        <v>221</v>
      </c>
      <c r="O5" s="2373"/>
    </row>
    <row r="6" spans="1:15">
      <c r="A6" s="46"/>
      <c r="B6" s="2375">
        <v>2013</v>
      </c>
      <c r="C6" s="2376"/>
      <c r="E6" s="46"/>
      <c r="F6" s="2377">
        <v>2015</v>
      </c>
      <c r="G6" s="2376"/>
      <c r="I6" s="165"/>
      <c r="J6" s="196">
        <v>2013</v>
      </c>
      <c r="K6" s="196">
        <v>2015</v>
      </c>
      <c r="M6" s="165"/>
      <c r="N6" s="196">
        <v>2013</v>
      </c>
      <c r="O6" s="196">
        <v>2015</v>
      </c>
    </row>
    <row r="7" spans="1:15" ht="9.4" customHeight="1">
      <c r="A7" s="165"/>
      <c r="B7" s="193"/>
      <c r="C7" s="194"/>
      <c r="E7" s="165"/>
      <c r="F7" s="195"/>
      <c r="G7" s="194"/>
      <c r="I7" s="165"/>
      <c r="J7" s="196"/>
      <c r="K7" s="196"/>
      <c r="M7" s="49"/>
      <c r="N7" s="49"/>
      <c r="O7" s="49"/>
    </row>
    <row r="8" spans="1:15" ht="15" customHeight="1">
      <c r="A8" s="46" t="s">
        <v>88</v>
      </c>
      <c r="B8" s="489">
        <v>1279323</v>
      </c>
      <c r="C8" s="489">
        <v>18947915</v>
      </c>
      <c r="E8" s="38" t="s">
        <v>88</v>
      </c>
      <c r="F8" s="524">
        <v>816560</v>
      </c>
      <c r="G8" s="524">
        <v>12714466</v>
      </c>
      <c r="I8" s="165" t="s">
        <v>88</v>
      </c>
      <c r="J8" s="166">
        <v>6.7517877296789655</v>
      </c>
      <c r="K8" s="166">
        <v>6.4222909558293679</v>
      </c>
      <c r="M8" s="107" t="s">
        <v>116</v>
      </c>
      <c r="N8" s="788" t="s">
        <v>11</v>
      </c>
      <c r="O8" s="789">
        <v>98.6</v>
      </c>
    </row>
    <row r="9" spans="1:15">
      <c r="A9" s="6" t="s">
        <v>12</v>
      </c>
      <c r="B9" s="489" t="s">
        <v>10</v>
      </c>
      <c r="C9" s="489" t="s">
        <v>10</v>
      </c>
      <c r="E9" s="5" t="s">
        <v>12</v>
      </c>
      <c r="F9" s="492" t="s">
        <v>10</v>
      </c>
      <c r="G9" s="492" t="s">
        <v>10</v>
      </c>
      <c r="I9" s="107" t="s">
        <v>12</v>
      </c>
      <c r="J9" s="177" t="s">
        <v>10</v>
      </c>
      <c r="K9" s="177" t="s">
        <v>10</v>
      </c>
      <c r="M9" s="107" t="s">
        <v>18</v>
      </c>
      <c r="N9" s="788" t="s">
        <v>10</v>
      </c>
      <c r="O9" s="786">
        <v>73.941098150210607</v>
      </c>
    </row>
    <row r="10" spans="1:15">
      <c r="A10" s="6" t="s">
        <v>13</v>
      </c>
      <c r="B10" s="523" t="s">
        <v>11</v>
      </c>
      <c r="C10" s="523" t="s">
        <v>11</v>
      </c>
      <c r="D10" s="82"/>
      <c r="E10" s="5" t="s">
        <v>13</v>
      </c>
      <c r="F10" s="492" t="s">
        <v>11</v>
      </c>
      <c r="G10" s="492" t="s">
        <v>11</v>
      </c>
      <c r="I10" s="107" t="s">
        <v>13</v>
      </c>
      <c r="J10" s="177" t="s">
        <v>11</v>
      </c>
      <c r="K10" s="177" t="s">
        <v>11</v>
      </c>
      <c r="M10" s="107" t="s">
        <v>29</v>
      </c>
      <c r="N10" s="788" t="s">
        <v>11</v>
      </c>
      <c r="O10" s="786">
        <v>15.606723956861082</v>
      </c>
    </row>
    <row r="11" spans="1:15">
      <c r="A11" s="6" t="s">
        <v>29</v>
      </c>
      <c r="B11" s="502" t="s">
        <v>11</v>
      </c>
      <c r="C11" s="502" t="s">
        <v>11</v>
      </c>
      <c r="E11" s="5" t="s">
        <v>29</v>
      </c>
      <c r="F11" s="491">
        <v>1347711</v>
      </c>
      <c r="G11" s="491">
        <v>8635451</v>
      </c>
      <c r="I11" s="107" t="s">
        <v>29</v>
      </c>
      <c r="J11" s="177" t="s">
        <v>11</v>
      </c>
      <c r="K11" s="166">
        <v>15.606723956861082</v>
      </c>
      <c r="M11" s="107" t="s">
        <v>32</v>
      </c>
      <c r="N11" s="786">
        <v>10.981835890289663</v>
      </c>
      <c r="O11" s="786">
        <v>9.7556886058878423</v>
      </c>
    </row>
    <row r="12" spans="1:15">
      <c r="A12" s="6" t="s">
        <v>30</v>
      </c>
      <c r="B12" s="496" t="s">
        <v>11</v>
      </c>
      <c r="C12" s="496" t="s">
        <v>11</v>
      </c>
      <c r="D12" s="82"/>
      <c r="E12" s="100" t="s">
        <v>30</v>
      </c>
      <c r="F12" s="496" t="s">
        <v>11</v>
      </c>
      <c r="G12" s="496" t="s">
        <v>11</v>
      </c>
      <c r="I12" s="107" t="s">
        <v>30</v>
      </c>
      <c r="J12" s="177" t="s">
        <v>11</v>
      </c>
      <c r="K12" s="166"/>
      <c r="M12" s="165" t="s">
        <v>88</v>
      </c>
      <c r="N12" s="786">
        <v>6.7517877296789655</v>
      </c>
      <c r="O12" s="786">
        <v>6.4222909558293679</v>
      </c>
    </row>
    <row r="13" spans="1:15">
      <c r="A13" s="6" t="s">
        <v>14</v>
      </c>
      <c r="B13" s="489" t="s">
        <v>11</v>
      </c>
      <c r="C13" s="489" t="s">
        <v>11</v>
      </c>
      <c r="E13" s="5" t="s">
        <v>14</v>
      </c>
      <c r="F13" s="489" t="s">
        <v>11</v>
      </c>
      <c r="G13" s="489" t="s">
        <v>11</v>
      </c>
      <c r="I13" s="107" t="s">
        <v>14</v>
      </c>
      <c r="J13" s="177" t="s">
        <v>11</v>
      </c>
      <c r="K13" s="177" t="s">
        <v>11</v>
      </c>
      <c r="M13" s="107" t="s">
        <v>117</v>
      </c>
      <c r="N13" s="786">
        <v>86.3983799946879</v>
      </c>
      <c r="O13" s="788" t="s">
        <v>11</v>
      </c>
    </row>
    <row r="14" spans="1:15">
      <c r="A14" s="6" t="s">
        <v>116</v>
      </c>
      <c r="B14" s="492" t="s">
        <v>11</v>
      </c>
      <c r="C14" s="492" t="s">
        <v>11</v>
      </c>
      <c r="D14" s="84"/>
      <c r="E14" s="85" t="s">
        <v>116</v>
      </c>
      <c r="F14" s="489">
        <v>6237222</v>
      </c>
      <c r="G14" s="489">
        <v>6152830</v>
      </c>
      <c r="I14" s="107" t="s">
        <v>116</v>
      </c>
      <c r="J14" s="177" t="s">
        <v>11</v>
      </c>
      <c r="K14" s="525">
        <v>98.6</v>
      </c>
      <c r="M14" s="107" t="s">
        <v>79</v>
      </c>
      <c r="N14" s="786">
        <v>3.9463165787540069</v>
      </c>
      <c r="O14" s="788" t="s">
        <v>11</v>
      </c>
    </row>
    <row r="15" spans="1:15">
      <c r="A15" s="6" t="s">
        <v>17</v>
      </c>
      <c r="B15" s="489" t="s">
        <v>11</v>
      </c>
      <c r="C15" s="489" t="s">
        <v>11</v>
      </c>
      <c r="E15" s="5" t="s">
        <v>17</v>
      </c>
      <c r="F15" s="492" t="s">
        <v>11</v>
      </c>
      <c r="G15" s="492" t="s">
        <v>11</v>
      </c>
      <c r="I15" s="107" t="s">
        <v>17</v>
      </c>
      <c r="J15" s="177" t="s">
        <v>11</v>
      </c>
      <c r="K15" s="177" t="s">
        <v>11</v>
      </c>
      <c r="M15" s="107" t="s">
        <v>284</v>
      </c>
      <c r="N15" s="786">
        <v>4.3648321315121157</v>
      </c>
      <c r="O15" s="795">
        <v>0.99894610393380101</v>
      </c>
    </row>
    <row r="16" spans="1:15">
      <c r="A16" s="6" t="s">
        <v>117</v>
      </c>
      <c r="B16" s="499">
        <v>2345335</v>
      </c>
      <c r="C16" s="499">
        <v>2714559</v>
      </c>
      <c r="E16" s="5" t="s">
        <v>117</v>
      </c>
      <c r="F16" s="498" t="s">
        <v>11</v>
      </c>
      <c r="G16" s="498" t="s">
        <v>11</v>
      </c>
      <c r="I16" s="107" t="s">
        <v>117</v>
      </c>
      <c r="J16" s="166">
        <v>86.3983799946879</v>
      </c>
      <c r="K16" s="177" t="s">
        <v>11</v>
      </c>
      <c r="M16" s="107"/>
      <c r="N16" s="786"/>
      <c r="O16" s="786"/>
    </row>
    <row r="17" spans="1:15">
      <c r="A17" s="6" t="s">
        <v>32</v>
      </c>
      <c r="B17" s="489">
        <v>2908597</v>
      </c>
      <c r="C17" s="489">
        <v>26485526</v>
      </c>
      <c r="D17" s="226"/>
      <c r="E17" s="6" t="s">
        <v>32</v>
      </c>
      <c r="F17" s="489">
        <v>2562975</v>
      </c>
      <c r="G17" s="489">
        <v>26271595</v>
      </c>
      <c r="H17" s="226"/>
      <c r="I17" s="107" t="s">
        <v>32</v>
      </c>
      <c r="J17" s="166">
        <v>10.981835890289663</v>
      </c>
      <c r="K17" s="166">
        <v>9.7556886058878423</v>
      </c>
      <c r="M17" s="107" t="s">
        <v>23</v>
      </c>
      <c r="N17" s="172">
        <v>22.488630464984531</v>
      </c>
      <c r="O17" s="172">
        <v>34.220791295453786</v>
      </c>
    </row>
    <row r="18" spans="1:15">
      <c r="A18" s="6" t="s">
        <v>18</v>
      </c>
      <c r="B18" s="489" t="s">
        <v>10</v>
      </c>
      <c r="C18" s="489" t="s">
        <v>10</v>
      </c>
      <c r="D18" s="82"/>
      <c r="E18" s="5" t="s">
        <v>18</v>
      </c>
      <c r="F18" s="489">
        <v>4414986</v>
      </c>
      <c r="G18" s="489">
        <v>5970950</v>
      </c>
      <c r="I18" s="107" t="s">
        <v>18</v>
      </c>
      <c r="J18" s="177" t="s">
        <v>10</v>
      </c>
      <c r="K18" s="166">
        <v>73.941098150210607</v>
      </c>
      <c r="M18" s="107"/>
      <c r="N18" s="166"/>
      <c r="O18" s="166"/>
    </row>
    <row r="19" spans="1:15">
      <c r="A19" s="6" t="s">
        <v>19</v>
      </c>
      <c r="B19" s="489" t="s">
        <v>11</v>
      </c>
      <c r="C19" s="489" t="s">
        <v>11</v>
      </c>
      <c r="E19" s="5" t="s">
        <v>19</v>
      </c>
      <c r="F19" s="492" t="s">
        <v>11</v>
      </c>
      <c r="G19" s="492" t="s">
        <v>11</v>
      </c>
      <c r="I19" s="107" t="s">
        <v>19</v>
      </c>
      <c r="J19" s="177" t="s">
        <v>11</v>
      </c>
      <c r="K19" s="177" t="s">
        <v>11</v>
      </c>
    </row>
    <row r="20" spans="1:15">
      <c r="A20" s="6" t="s">
        <v>96</v>
      </c>
      <c r="B20" s="489" t="s">
        <v>11</v>
      </c>
      <c r="C20" s="489">
        <v>54350647</v>
      </c>
      <c r="D20" s="82"/>
      <c r="E20" s="5" t="s">
        <v>96</v>
      </c>
      <c r="F20" s="492" t="s">
        <v>11</v>
      </c>
      <c r="G20" s="489">
        <v>56427064</v>
      </c>
      <c r="I20" s="107" t="s">
        <v>96</v>
      </c>
      <c r="J20" s="177" t="s">
        <v>11</v>
      </c>
      <c r="K20" s="177" t="s">
        <v>11</v>
      </c>
    </row>
    <row r="21" spans="1:15" ht="15">
      <c r="A21" s="6" t="s">
        <v>21</v>
      </c>
      <c r="B21" s="489" t="s">
        <v>16</v>
      </c>
      <c r="C21" s="489" t="s">
        <v>16</v>
      </c>
      <c r="E21" s="5" t="s">
        <v>21</v>
      </c>
      <c r="F21" s="499" t="s">
        <v>11</v>
      </c>
      <c r="G21" s="499" t="s">
        <v>11</v>
      </c>
      <c r="I21" s="107" t="s">
        <v>21</v>
      </c>
      <c r="J21" s="177" t="s">
        <v>11</v>
      </c>
      <c r="K21" s="177" t="s">
        <v>11</v>
      </c>
      <c r="M21" s="58" t="s">
        <v>793</v>
      </c>
    </row>
    <row r="22" spans="1:15">
      <c r="A22" s="6" t="s">
        <v>77</v>
      </c>
      <c r="B22" s="492" t="s">
        <v>11</v>
      </c>
      <c r="C22" s="489">
        <v>1836764</v>
      </c>
      <c r="E22" s="5" t="s">
        <v>77</v>
      </c>
      <c r="F22" s="492" t="s">
        <v>10</v>
      </c>
      <c r="G22" s="492" t="s">
        <v>10</v>
      </c>
      <c r="I22" s="107" t="s">
        <v>77</v>
      </c>
      <c r="J22" s="177" t="s">
        <v>10</v>
      </c>
      <c r="K22" s="177" t="s">
        <v>10</v>
      </c>
      <c r="M22" s="87"/>
    </row>
    <row r="23" spans="1:15">
      <c r="A23" s="6" t="s">
        <v>33</v>
      </c>
      <c r="B23" s="489" t="s">
        <v>11</v>
      </c>
      <c r="C23" s="489" t="s">
        <v>11</v>
      </c>
      <c r="D23" s="82"/>
      <c r="E23" s="5" t="s">
        <v>33</v>
      </c>
      <c r="F23" s="489" t="s">
        <v>11</v>
      </c>
      <c r="G23" s="489" t="s">
        <v>11</v>
      </c>
      <c r="I23" s="107" t="s">
        <v>33</v>
      </c>
      <c r="J23" s="177" t="s">
        <v>11</v>
      </c>
      <c r="K23" s="177" t="s">
        <v>11</v>
      </c>
    </row>
    <row r="24" spans="1:15">
      <c r="A24" s="6" t="s">
        <v>79</v>
      </c>
      <c r="B24" s="489">
        <v>566672</v>
      </c>
      <c r="C24" s="489">
        <v>14359517</v>
      </c>
      <c r="D24" s="82"/>
      <c r="E24" s="100" t="s">
        <v>79</v>
      </c>
      <c r="F24" s="489" t="s">
        <v>11</v>
      </c>
      <c r="G24" s="489" t="s">
        <v>11</v>
      </c>
      <c r="I24" s="107" t="s">
        <v>79</v>
      </c>
      <c r="J24" s="166">
        <v>3.9463165787540069</v>
      </c>
      <c r="K24" s="177" t="s">
        <v>11</v>
      </c>
    </row>
    <row r="25" spans="1:15">
      <c r="A25" s="6" t="s">
        <v>80</v>
      </c>
      <c r="B25" s="489" t="s">
        <v>45</v>
      </c>
      <c r="C25" s="489">
        <v>5781392</v>
      </c>
      <c r="D25" s="82"/>
      <c r="E25" s="100" t="s">
        <v>80</v>
      </c>
      <c r="F25" s="492" t="s">
        <v>11</v>
      </c>
      <c r="G25" s="489">
        <v>5673933</v>
      </c>
      <c r="I25" s="107" t="s">
        <v>80</v>
      </c>
      <c r="J25" s="177" t="s">
        <v>11</v>
      </c>
      <c r="K25" s="177" t="s">
        <v>11</v>
      </c>
    </row>
    <row r="26" spans="1:15">
      <c r="A26" s="6" t="s">
        <v>284</v>
      </c>
      <c r="B26" s="489">
        <v>15623</v>
      </c>
      <c r="C26" s="489">
        <v>357929</v>
      </c>
      <c r="E26" s="5" t="s">
        <v>284</v>
      </c>
      <c r="F26" s="499">
        <v>44739</v>
      </c>
      <c r="G26" s="499">
        <v>4478620</v>
      </c>
      <c r="I26" s="794" t="s">
        <v>284</v>
      </c>
      <c r="J26" s="786">
        <v>4.3648321315121157</v>
      </c>
      <c r="K26" s="166">
        <v>0.99894610393380101</v>
      </c>
    </row>
    <row r="27" spans="1:15">
      <c r="A27" s="6" t="s">
        <v>35</v>
      </c>
      <c r="B27" s="489" t="s">
        <v>11</v>
      </c>
      <c r="C27" s="489" t="s">
        <v>11</v>
      </c>
      <c r="E27" s="5" t="s">
        <v>35</v>
      </c>
      <c r="F27" s="492" t="s">
        <v>11</v>
      </c>
      <c r="G27" s="492" t="s">
        <v>11</v>
      </c>
      <c r="I27" s="107" t="s">
        <v>35</v>
      </c>
      <c r="J27" s="177" t="s">
        <v>11</v>
      </c>
      <c r="K27" s="177" t="s">
        <v>11</v>
      </c>
    </row>
    <row r="28" spans="1:15">
      <c r="A28" s="6" t="s">
        <v>22</v>
      </c>
      <c r="B28" s="489" t="s">
        <v>10</v>
      </c>
      <c r="C28" s="489" t="s">
        <v>10</v>
      </c>
      <c r="E28" s="5" t="s">
        <v>22</v>
      </c>
      <c r="F28" s="492" t="s">
        <v>10</v>
      </c>
      <c r="G28" s="492" t="s">
        <v>10</v>
      </c>
      <c r="I28" s="107" t="s">
        <v>22</v>
      </c>
      <c r="J28" s="177" t="s">
        <v>10</v>
      </c>
      <c r="K28" s="177" t="s">
        <v>10</v>
      </c>
    </row>
    <row r="29" spans="1:15">
      <c r="A29" s="5"/>
      <c r="B29" s="46"/>
      <c r="C29" s="46"/>
      <c r="E29" s="5"/>
      <c r="F29" s="46"/>
      <c r="G29" s="46"/>
      <c r="I29" s="107"/>
      <c r="J29" s="172"/>
      <c r="K29" s="172"/>
    </row>
    <row r="30" spans="1:15">
      <c r="A30" s="5" t="s">
        <v>23</v>
      </c>
      <c r="B30" s="46"/>
      <c r="C30" s="46"/>
      <c r="E30" s="5" t="s">
        <v>23</v>
      </c>
      <c r="F30" s="46"/>
      <c r="G30" s="46"/>
      <c r="I30" s="107" t="s">
        <v>23</v>
      </c>
      <c r="J30" s="172">
        <v>22.488630464984531</v>
      </c>
      <c r="K30" s="172">
        <v>34.220791295453786</v>
      </c>
    </row>
    <row r="31" spans="1:15">
      <c r="A31" s="505" t="s">
        <v>123</v>
      </c>
      <c r="B31" s="505"/>
      <c r="C31" s="35"/>
    </row>
    <row r="32" spans="1:15">
      <c r="A32" s="109" t="s">
        <v>218</v>
      </c>
      <c r="B32" s="109"/>
      <c r="D32" s="34"/>
      <c r="K32" s="51"/>
    </row>
    <row r="33" spans="1:21" s="56" customFormat="1">
      <c r="A33" s="34"/>
      <c r="B33" s="34"/>
      <c r="C33" s="34"/>
      <c r="S33" s="77"/>
      <c r="T33" s="77"/>
    </row>
    <row r="34" spans="1:21">
      <c r="A34" s="7" t="s">
        <v>26</v>
      </c>
      <c r="B34" s="751"/>
      <c r="D34" s="34"/>
    </row>
    <row r="35" spans="1:21">
      <c r="A35" s="2374" t="s">
        <v>126</v>
      </c>
      <c r="B35" s="257" t="s">
        <v>920</v>
      </c>
      <c r="D35" s="34"/>
    </row>
    <row r="36" spans="1:21" s="56" customFormat="1">
      <c r="A36" s="2374"/>
      <c r="B36" s="109" t="s">
        <v>240</v>
      </c>
      <c r="C36" s="34"/>
      <c r="S36" s="77"/>
      <c r="T36" s="77"/>
    </row>
    <row r="37" spans="1:21">
      <c r="A37" s="2374"/>
      <c r="B37" s="257" t="s">
        <v>238</v>
      </c>
      <c r="D37" s="34"/>
    </row>
    <row r="38" spans="1:21">
      <c r="A38" s="2374"/>
      <c r="B38" s="257" t="s">
        <v>241</v>
      </c>
      <c r="D38" s="34"/>
    </row>
    <row r="39" spans="1:21">
      <c r="A39" s="65" t="s">
        <v>30</v>
      </c>
      <c r="B39" s="109" t="s">
        <v>149</v>
      </c>
      <c r="D39" s="34"/>
    </row>
    <row r="40" spans="1:21">
      <c r="A40" s="65" t="s">
        <v>15</v>
      </c>
      <c r="B40" s="109" t="s">
        <v>135</v>
      </c>
    </row>
    <row r="41" spans="1:21">
      <c r="A41" s="65" t="s">
        <v>31</v>
      </c>
      <c r="B41" s="109" t="s">
        <v>964</v>
      </c>
      <c r="D41" s="95"/>
      <c r="E41" s="95"/>
    </row>
    <row r="42" spans="1:21">
      <c r="A42" s="2212" t="s">
        <v>32</v>
      </c>
      <c r="B42" s="109" t="s">
        <v>156</v>
      </c>
      <c r="D42" s="34"/>
      <c r="F42" s="65"/>
      <c r="G42" s="65"/>
      <c r="H42" s="65"/>
      <c r="I42" s="65"/>
      <c r="J42" s="65"/>
    </row>
    <row r="43" spans="1:21">
      <c r="A43" s="2212"/>
      <c r="B43" s="109" t="s">
        <v>155</v>
      </c>
      <c r="D43" s="65"/>
      <c r="E43" s="65"/>
    </row>
    <row r="44" spans="1:21">
      <c r="A44" s="65" t="s">
        <v>18</v>
      </c>
      <c r="B44" s="763" t="s">
        <v>181</v>
      </c>
      <c r="D44" s="34"/>
    </row>
    <row r="45" spans="1:21">
      <c r="A45" s="65" t="s">
        <v>33</v>
      </c>
      <c r="B45" s="109" t="s">
        <v>149</v>
      </c>
      <c r="D45" s="34"/>
      <c r="F45" s="65"/>
      <c r="G45" s="65"/>
      <c r="H45" s="65"/>
      <c r="I45" s="65"/>
      <c r="J45" s="65"/>
      <c r="K45" s="65"/>
      <c r="L45" s="65"/>
      <c r="M45" s="65"/>
      <c r="N45" s="65"/>
      <c r="O45" s="65"/>
      <c r="P45" s="65"/>
      <c r="Q45" s="65"/>
      <c r="R45" s="65"/>
      <c r="S45" s="65"/>
      <c r="T45" s="65"/>
      <c r="U45" s="65"/>
    </row>
    <row r="46" spans="1:21">
      <c r="A46" s="65" t="s">
        <v>79</v>
      </c>
      <c r="B46" s="109" t="s">
        <v>682</v>
      </c>
      <c r="D46" s="65"/>
      <c r="E46" s="65"/>
      <c r="F46" s="65"/>
      <c r="G46" s="65"/>
      <c r="H46" s="65"/>
      <c r="I46" s="65"/>
      <c r="J46" s="65"/>
      <c r="K46" s="65"/>
      <c r="L46" s="65"/>
      <c r="M46" s="65"/>
      <c r="N46" s="65"/>
      <c r="O46" s="65"/>
      <c r="P46" s="65"/>
      <c r="Q46" s="65"/>
      <c r="R46" s="65"/>
      <c r="S46" s="65"/>
      <c r="T46" s="65"/>
      <c r="U46" s="65"/>
    </row>
    <row r="47" spans="1:21">
      <c r="A47" s="65" t="s">
        <v>284</v>
      </c>
      <c r="B47" s="109" t="s">
        <v>708</v>
      </c>
      <c r="D47" s="65"/>
      <c r="E47" s="65"/>
    </row>
    <row r="48" spans="1:21" ht="15" customHeight="1">
      <c r="D48" s="108"/>
    </row>
    <row r="52" spans="4:9">
      <c r="F52" s="88"/>
    </row>
    <row r="53" spans="4:9">
      <c r="D53" s="88"/>
      <c r="E53" s="88"/>
      <c r="F53" s="95"/>
      <c r="G53" s="95"/>
      <c r="H53" s="95"/>
      <c r="I53" s="95"/>
    </row>
    <row r="54" spans="4:9">
      <c r="D54" s="95"/>
      <c r="E54" s="95"/>
    </row>
  </sheetData>
  <mergeCells count="8">
    <mergeCell ref="N5:O5"/>
    <mergeCell ref="B6:C6"/>
    <mergeCell ref="F6:G6"/>
    <mergeCell ref="A2:K2"/>
    <mergeCell ref="A4:G4"/>
    <mergeCell ref="J5:K5"/>
    <mergeCell ref="A35:A38"/>
    <mergeCell ref="A42:A43"/>
  </mergeCells>
  <phoneticPr fontId="82" type="noConversion"/>
  <pageMargins left="0.19685039370078741" right="0.17" top="0.5" bottom="0.4" header="0.31496062992125984" footer="0.31496062992125984"/>
  <pageSetup paperSize="9" scale="64" orientation="landscape" horizontalDpi="4294967293" verticalDpi="4294967293" r:id="rId1"/>
  <drawing r:id="rId2"/>
</worksheet>
</file>

<file path=xl/worksheets/sheet33.xml><?xml version="1.0" encoding="utf-8"?>
<worksheet xmlns="http://schemas.openxmlformats.org/spreadsheetml/2006/main" xmlns:r="http://schemas.openxmlformats.org/officeDocument/2006/relationships">
  <sheetPr>
    <pageSetUpPr fitToPage="1"/>
  </sheetPr>
  <dimension ref="A1:AG80"/>
  <sheetViews>
    <sheetView zoomScale="70" zoomScaleNormal="70" workbookViewId="0"/>
  </sheetViews>
  <sheetFormatPr baseColWidth="10" defaultRowHeight="15"/>
  <cols>
    <col min="1" max="1" width="10.6640625" customWidth="1"/>
    <col min="2" max="3" width="4.77734375" customWidth="1"/>
    <col min="4" max="5" width="5.33203125" customWidth="1"/>
    <col min="6" max="6" width="6.44140625" customWidth="1"/>
    <col min="7" max="7" width="3.109375" customWidth="1"/>
    <col min="9" max="10" width="4.77734375" customWidth="1"/>
    <col min="11" max="12" width="5.33203125" customWidth="1"/>
    <col min="13" max="13" width="6.44140625" customWidth="1"/>
    <col min="14" max="14" width="3.109375" customWidth="1"/>
    <col min="15" max="15" width="10.6640625" customWidth="1"/>
    <col min="16" max="17" width="5.6640625" customWidth="1"/>
    <col min="18" max="18" width="1.33203125" customWidth="1"/>
    <col min="19" max="19" width="7.44140625" customWidth="1"/>
    <col min="20" max="21" width="5.6640625" customWidth="1"/>
    <col min="22" max="22" width="1.21875" customWidth="1"/>
    <col min="23" max="23" width="7.77734375" customWidth="1"/>
    <col min="24" max="25" width="5.6640625" customWidth="1"/>
    <col min="26" max="26" width="1.109375" customWidth="1"/>
    <col min="27" max="27" width="7.77734375" customWidth="1"/>
    <col min="28" max="29" width="5.6640625" customWidth="1"/>
    <col min="30" max="30" width="0.44140625" customWidth="1"/>
    <col min="31" max="31" width="8.21875" customWidth="1"/>
    <col min="32" max="33" width="5.6640625" customWidth="1"/>
    <col min="34" max="34" width="10.6640625" customWidth="1"/>
  </cols>
  <sheetData>
    <row r="1" spans="1:33" ht="18">
      <c r="A1" s="1441" t="s">
        <v>258</v>
      </c>
      <c r="B1" s="1234"/>
      <c r="C1" s="1234"/>
      <c r="D1" s="1234"/>
      <c r="E1" s="1234"/>
      <c r="F1" s="1234"/>
      <c r="G1" s="1234"/>
      <c r="H1" s="1234"/>
      <c r="I1" s="1234"/>
      <c r="J1" s="1234"/>
      <c r="K1" s="1234"/>
      <c r="L1" s="1234"/>
      <c r="M1" s="1234"/>
      <c r="N1" s="1234"/>
      <c r="O1" s="1234"/>
      <c r="P1" s="1234"/>
    </row>
    <row r="2" spans="1:33">
      <c r="A2" s="159" t="s">
        <v>259</v>
      </c>
      <c r="B2" s="126"/>
      <c r="C2" s="126"/>
      <c r="D2" s="126"/>
      <c r="E2" s="126"/>
      <c r="F2" s="126"/>
      <c r="G2" s="126"/>
      <c r="H2" s="126"/>
      <c r="I2" s="126"/>
      <c r="J2" s="126"/>
      <c r="K2" s="126"/>
      <c r="L2" s="126"/>
      <c r="M2" s="126"/>
    </row>
    <row r="3" spans="1:33">
      <c r="A3" s="126"/>
      <c r="B3" s="126"/>
      <c r="C3" s="126"/>
      <c r="D3" s="126"/>
      <c r="E3" s="126"/>
      <c r="F3" s="126"/>
      <c r="G3" s="126"/>
      <c r="H3" s="126"/>
      <c r="I3" s="126"/>
      <c r="J3" s="126"/>
      <c r="K3" s="126"/>
      <c r="L3" s="126"/>
      <c r="M3" s="126"/>
    </row>
    <row r="4" spans="1:33" ht="15.75">
      <c r="A4" s="2378" t="s">
        <v>260</v>
      </c>
      <c r="B4" s="2378"/>
      <c r="C4" s="2378"/>
      <c r="D4" s="2378"/>
      <c r="E4" s="2378"/>
      <c r="F4" s="2378"/>
      <c r="G4" s="126"/>
      <c r="H4" s="2379" t="s">
        <v>261</v>
      </c>
      <c r="I4" s="2379"/>
      <c r="J4" s="2379"/>
      <c r="K4" s="2379"/>
      <c r="L4" s="2379"/>
      <c r="M4" s="2379"/>
      <c r="O4" s="2380" t="s">
        <v>262</v>
      </c>
      <c r="P4" s="2381"/>
      <c r="Q4" s="2382"/>
      <c r="S4" s="2380" t="s">
        <v>262</v>
      </c>
      <c r="T4" s="2381"/>
      <c r="U4" s="2382"/>
      <c r="W4" s="2380" t="s">
        <v>262</v>
      </c>
      <c r="X4" s="2381"/>
      <c r="Y4" s="2382"/>
      <c r="AA4" s="2380" t="s">
        <v>262</v>
      </c>
      <c r="AB4" s="2381"/>
      <c r="AC4" s="2382"/>
      <c r="AE4" s="2380" t="s">
        <v>262</v>
      </c>
      <c r="AF4" s="2381"/>
      <c r="AG4" s="2382"/>
    </row>
    <row r="5" spans="1:33">
      <c r="A5" s="1723"/>
      <c r="B5" s="1724" t="s">
        <v>263</v>
      </c>
      <c r="C5" s="1724" t="s">
        <v>51</v>
      </c>
      <c r="D5" s="1724" t="s">
        <v>264</v>
      </c>
      <c r="E5" s="1724" t="s">
        <v>265</v>
      </c>
      <c r="F5" s="1724" t="s">
        <v>266</v>
      </c>
      <c r="G5" s="126"/>
      <c r="H5" s="1723"/>
      <c r="I5" s="1724" t="s">
        <v>263</v>
      </c>
      <c r="J5" s="1724" t="s">
        <v>51</v>
      </c>
      <c r="K5" s="1724" t="s">
        <v>264</v>
      </c>
      <c r="L5" s="1724" t="s">
        <v>265</v>
      </c>
      <c r="M5" s="1724" t="s">
        <v>266</v>
      </c>
      <c r="O5" s="1725"/>
      <c r="P5" s="2383" t="s">
        <v>263</v>
      </c>
      <c r="Q5" s="2383"/>
      <c r="S5" s="1725"/>
      <c r="T5" s="2383" t="s">
        <v>51</v>
      </c>
      <c r="U5" s="2383"/>
      <c r="W5" s="1725"/>
      <c r="X5" s="2383" t="s">
        <v>52</v>
      </c>
      <c r="Y5" s="2383"/>
      <c r="AA5" s="1725"/>
      <c r="AB5" s="2383" t="s">
        <v>109</v>
      </c>
      <c r="AC5" s="2383"/>
      <c r="AE5" s="1725"/>
      <c r="AF5" s="2383" t="s">
        <v>267</v>
      </c>
      <c r="AG5" s="2383"/>
    </row>
    <row r="6" spans="1:33">
      <c r="A6" s="1723"/>
      <c r="B6" s="1726"/>
      <c r="C6" s="1726"/>
      <c r="D6" s="1726"/>
      <c r="E6" s="1726"/>
      <c r="F6" s="1726"/>
      <c r="G6" s="126"/>
      <c r="H6" s="1723"/>
      <c r="I6" s="1726"/>
      <c r="J6" s="1726"/>
      <c r="K6" s="1726"/>
      <c r="L6" s="1726"/>
      <c r="M6" s="1726"/>
      <c r="O6" s="1725"/>
      <c r="P6" s="1727">
        <v>2012</v>
      </c>
      <c r="Q6" s="1727">
        <v>2014</v>
      </c>
      <c r="R6" s="228"/>
      <c r="S6" s="1549"/>
      <c r="T6" s="1727">
        <v>2012</v>
      </c>
      <c r="U6" s="1727">
        <v>2014</v>
      </c>
      <c r="V6" s="228"/>
      <c r="W6" s="1549"/>
      <c r="X6" s="1727">
        <v>2012</v>
      </c>
      <c r="Y6" s="1727">
        <v>2014</v>
      </c>
      <c r="Z6" s="228"/>
      <c r="AA6" s="1549"/>
      <c r="AB6" s="1727">
        <v>2012</v>
      </c>
      <c r="AC6" s="1727">
        <v>2014</v>
      </c>
      <c r="AD6" s="228"/>
      <c r="AE6" s="1549"/>
      <c r="AF6" s="1727">
        <v>2012</v>
      </c>
      <c r="AG6" s="1727">
        <v>2014</v>
      </c>
    </row>
    <row r="7" spans="1:33">
      <c r="A7" s="1728"/>
      <c r="B7" s="1729"/>
      <c r="C7" s="1729"/>
      <c r="D7" s="1729"/>
      <c r="E7" s="1729"/>
      <c r="F7" s="1729"/>
      <c r="G7" s="126"/>
      <c r="H7" s="1728"/>
      <c r="I7" s="1730"/>
      <c r="J7" s="1730"/>
      <c r="K7" s="1730"/>
      <c r="L7" s="1730"/>
      <c r="M7" s="1730"/>
      <c r="O7" s="1731"/>
      <c r="P7" s="1732"/>
      <c r="Q7" s="1732"/>
      <c r="S7" s="1731"/>
      <c r="T7" s="1732"/>
      <c r="U7" s="1732"/>
      <c r="W7" s="1731"/>
      <c r="X7" s="1732"/>
      <c r="Y7" s="1732"/>
      <c r="AA7" s="1731"/>
      <c r="AB7" s="1732"/>
      <c r="AC7" s="1732"/>
      <c r="AE7" s="1731"/>
      <c r="AF7" s="1732"/>
      <c r="AG7" s="1732"/>
    </row>
    <row r="8" spans="1:33">
      <c r="A8" s="1733" t="s">
        <v>88</v>
      </c>
      <c r="B8" s="1734">
        <v>93.5</v>
      </c>
      <c r="C8" s="1734">
        <v>91.6</v>
      </c>
      <c r="D8" s="1734">
        <v>82.3</v>
      </c>
      <c r="E8" s="1734">
        <v>88.5</v>
      </c>
      <c r="F8" s="1735">
        <v>85.9</v>
      </c>
      <c r="G8" s="126"/>
      <c r="H8" s="1736" t="s">
        <v>88</v>
      </c>
      <c r="I8" s="1734" t="s">
        <v>11</v>
      </c>
      <c r="J8" s="1734" t="s">
        <v>11</v>
      </c>
      <c r="K8" s="1734" t="s">
        <v>11</v>
      </c>
      <c r="L8" s="1734" t="s">
        <v>11</v>
      </c>
      <c r="M8" s="1735" t="s">
        <v>11</v>
      </c>
      <c r="O8" s="1737" t="s">
        <v>88</v>
      </c>
      <c r="P8" s="1738">
        <v>93.5</v>
      </c>
      <c r="Q8" s="1738" t="s">
        <v>11</v>
      </c>
      <c r="R8" s="120"/>
      <c r="S8" s="1737" t="s">
        <v>88</v>
      </c>
      <c r="T8" s="1738">
        <v>91.6</v>
      </c>
      <c r="U8" s="1738" t="s">
        <v>11</v>
      </c>
      <c r="V8" s="120"/>
      <c r="W8" s="1737" t="s">
        <v>88</v>
      </c>
      <c r="X8" s="1738">
        <v>82.3</v>
      </c>
      <c r="Y8" s="1738" t="s">
        <v>11</v>
      </c>
      <c r="Z8" s="120"/>
      <c r="AA8" s="1737" t="s">
        <v>88</v>
      </c>
      <c r="AB8" s="1738">
        <v>88.5</v>
      </c>
      <c r="AC8" s="1738" t="s">
        <v>11</v>
      </c>
      <c r="AD8" s="120"/>
      <c r="AE8" s="1737" t="s">
        <v>88</v>
      </c>
      <c r="AF8" s="1739">
        <v>85.9</v>
      </c>
      <c r="AG8" s="1739" t="s">
        <v>11</v>
      </c>
    </row>
    <row r="9" spans="1:33">
      <c r="A9" s="1733" t="s">
        <v>12</v>
      </c>
      <c r="B9" s="1906">
        <v>67.017704517704516</v>
      </c>
      <c r="C9" s="1906">
        <v>87.261927898163435</v>
      </c>
      <c r="D9" s="1740" t="s">
        <v>10</v>
      </c>
      <c r="E9" s="1740" t="s">
        <v>10</v>
      </c>
      <c r="F9" s="1906">
        <v>68.709469324007742</v>
      </c>
      <c r="G9" s="126"/>
      <c r="H9" s="1736" t="s">
        <v>12</v>
      </c>
      <c r="I9" s="1764">
        <v>66.162134427911752</v>
      </c>
      <c r="J9" s="1764">
        <v>91.441050561147705</v>
      </c>
      <c r="K9" s="1740" t="s">
        <v>10</v>
      </c>
      <c r="L9" s="1740" t="s">
        <v>10</v>
      </c>
      <c r="M9" s="1764">
        <v>64.785626964722326</v>
      </c>
      <c r="O9" s="1737" t="s">
        <v>12</v>
      </c>
      <c r="P9" s="1907">
        <v>67.017704517704516</v>
      </c>
      <c r="Q9" s="1748">
        <v>66.162134427911752</v>
      </c>
      <c r="R9" s="120"/>
      <c r="S9" s="1737" t="s">
        <v>12</v>
      </c>
      <c r="T9" s="1907">
        <v>87.261927898163435</v>
      </c>
      <c r="U9" s="1748">
        <v>91.441050561147705</v>
      </c>
      <c r="V9" s="120"/>
      <c r="W9" s="1737" t="s">
        <v>12</v>
      </c>
      <c r="X9" s="1741" t="s">
        <v>10</v>
      </c>
      <c r="Y9" s="1741" t="s">
        <v>10</v>
      </c>
      <c r="Z9" s="120"/>
      <c r="AA9" s="1737" t="s">
        <v>12</v>
      </c>
      <c r="AB9" s="1741" t="s">
        <v>10</v>
      </c>
      <c r="AC9" s="1741" t="s">
        <v>10</v>
      </c>
      <c r="AD9" s="120"/>
      <c r="AE9" s="1737" t="s">
        <v>12</v>
      </c>
      <c r="AF9" s="1907">
        <v>68.709469324007742</v>
      </c>
      <c r="AG9" s="1748">
        <v>64.785626964722326</v>
      </c>
    </row>
    <row r="10" spans="1:33">
      <c r="A10" s="1733" t="s">
        <v>13</v>
      </c>
      <c r="B10" s="1740">
        <v>93.000973062976556</v>
      </c>
      <c r="C10" s="1740">
        <v>94.987904143714971</v>
      </c>
      <c r="D10" s="1740">
        <v>96.603261568536666</v>
      </c>
      <c r="E10" s="1740">
        <v>96.741797147701206</v>
      </c>
      <c r="F10" s="1740">
        <v>96.663693842628845</v>
      </c>
      <c r="G10" s="126"/>
      <c r="H10" s="1736" t="s">
        <v>13</v>
      </c>
      <c r="I10" s="1740">
        <v>93.578778415604916</v>
      </c>
      <c r="J10" s="1740">
        <v>95.418573626191247</v>
      </c>
      <c r="K10" s="1740">
        <v>97.063187416799153</v>
      </c>
      <c r="L10" s="1740">
        <v>97.328376164636026</v>
      </c>
      <c r="M10" s="1740">
        <v>97.181691971364387</v>
      </c>
      <c r="O10" s="1737" t="s">
        <v>13</v>
      </c>
      <c r="P10" s="1741">
        <v>93.000973062976556</v>
      </c>
      <c r="Q10" s="1741">
        <v>93.578778415604916</v>
      </c>
      <c r="R10" s="120"/>
      <c r="S10" s="1737" t="s">
        <v>13</v>
      </c>
      <c r="T10" s="1741">
        <v>94.987904143714971</v>
      </c>
      <c r="U10" s="1741">
        <v>95.418573626191247</v>
      </c>
      <c r="V10" s="120"/>
      <c r="W10" s="1737" t="s">
        <v>13</v>
      </c>
      <c r="X10" s="1741">
        <v>96.603261568536666</v>
      </c>
      <c r="Y10" s="1741">
        <v>97.063187416799153</v>
      </c>
      <c r="Z10" s="120"/>
      <c r="AA10" s="1737" t="s">
        <v>13</v>
      </c>
      <c r="AB10" s="1741">
        <v>96.741797147701206</v>
      </c>
      <c r="AC10" s="1741">
        <v>97.328376164636026</v>
      </c>
      <c r="AD10" s="120"/>
      <c r="AE10" s="1737" t="s">
        <v>13</v>
      </c>
      <c r="AF10" s="1741">
        <v>96.663693842628845</v>
      </c>
      <c r="AG10" s="1741">
        <v>97.181691971364387</v>
      </c>
    </row>
    <row r="11" spans="1:33">
      <c r="A11" s="1733" t="s">
        <v>29</v>
      </c>
      <c r="B11" s="1740">
        <v>99.018966644865927</v>
      </c>
      <c r="C11" s="1740">
        <v>98.472663566642751</v>
      </c>
      <c r="D11" s="1740">
        <v>98.049931496422587</v>
      </c>
      <c r="E11" s="1740">
        <v>96.840572676534819</v>
      </c>
      <c r="F11" s="1740">
        <v>97.490818432833819</v>
      </c>
      <c r="G11" s="126"/>
      <c r="H11" s="1736" t="s">
        <v>29</v>
      </c>
      <c r="I11" s="1740">
        <v>98.40314324850408</v>
      </c>
      <c r="J11" s="1740">
        <v>98.47179675158624</v>
      </c>
      <c r="K11" s="1740">
        <v>98.106574042697389</v>
      </c>
      <c r="L11" s="1740">
        <v>97.16803777954911</v>
      </c>
      <c r="M11" s="1740">
        <v>97.688168415370598</v>
      </c>
      <c r="O11" s="1737" t="s">
        <v>29</v>
      </c>
      <c r="P11" s="1741">
        <v>99.018966644865927</v>
      </c>
      <c r="Q11" s="1741">
        <v>98.40314324850408</v>
      </c>
      <c r="R11" s="120"/>
      <c r="S11" s="1737" t="s">
        <v>29</v>
      </c>
      <c r="T11" s="1741">
        <v>98.472663566642751</v>
      </c>
      <c r="U11" s="1741">
        <v>98.47179675158624</v>
      </c>
      <c r="V11" s="120"/>
      <c r="W11" s="1737" t="s">
        <v>29</v>
      </c>
      <c r="X11" s="1741">
        <v>98.049931496422587</v>
      </c>
      <c r="Y11" s="1741">
        <v>98.106574042697389</v>
      </c>
      <c r="Z11" s="120"/>
      <c r="AA11" s="1737" t="s">
        <v>29</v>
      </c>
      <c r="AB11" s="1741">
        <v>96.840572676534819</v>
      </c>
      <c r="AC11" s="1741">
        <v>97.16803777954911</v>
      </c>
      <c r="AD11" s="120"/>
      <c r="AE11" s="1737" t="s">
        <v>29</v>
      </c>
      <c r="AF11" s="1741">
        <v>97.490818432833819</v>
      </c>
      <c r="AG11" s="1741">
        <v>97.688168415370598</v>
      </c>
    </row>
    <row r="12" spans="1:33">
      <c r="A12" s="1733" t="s">
        <v>30</v>
      </c>
      <c r="B12" s="1734">
        <v>100</v>
      </c>
      <c r="C12" s="1734">
        <v>100</v>
      </c>
      <c r="D12" s="1734">
        <v>100</v>
      </c>
      <c r="E12" s="1734">
        <v>100</v>
      </c>
      <c r="F12" s="1735">
        <v>100</v>
      </c>
      <c r="G12" s="126"/>
      <c r="H12" s="1736" t="s">
        <v>30</v>
      </c>
      <c r="I12" s="1740">
        <v>100</v>
      </c>
      <c r="J12" s="1740">
        <v>100</v>
      </c>
      <c r="K12" s="1740">
        <v>100</v>
      </c>
      <c r="L12" s="1740">
        <v>100</v>
      </c>
      <c r="M12" s="1740">
        <v>100</v>
      </c>
      <c r="O12" s="1737" t="s">
        <v>30</v>
      </c>
      <c r="P12" s="1738">
        <v>100</v>
      </c>
      <c r="Q12" s="1741">
        <v>100</v>
      </c>
      <c r="R12" s="120"/>
      <c r="S12" s="1737" t="s">
        <v>30</v>
      </c>
      <c r="T12" s="1738">
        <v>100</v>
      </c>
      <c r="U12" s="1741">
        <v>100</v>
      </c>
      <c r="V12" s="120"/>
      <c r="W12" s="1737" t="s">
        <v>30</v>
      </c>
      <c r="X12" s="1738">
        <v>100</v>
      </c>
      <c r="Y12" s="1741">
        <v>100</v>
      </c>
      <c r="Z12" s="120"/>
      <c r="AA12" s="1737" t="s">
        <v>30</v>
      </c>
      <c r="AB12" s="1738">
        <v>100</v>
      </c>
      <c r="AC12" s="1741">
        <v>100</v>
      </c>
      <c r="AD12" s="120"/>
      <c r="AE12" s="1737" t="s">
        <v>30</v>
      </c>
      <c r="AF12" s="1739">
        <v>100</v>
      </c>
      <c r="AG12" s="1741">
        <v>100</v>
      </c>
    </row>
    <row r="13" spans="1:33">
      <c r="A13" s="1733" t="s">
        <v>14</v>
      </c>
      <c r="B13" s="1740">
        <v>80.8</v>
      </c>
      <c r="C13" s="1740">
        <v>90.3</v>
      </c>
      <c r="D13" s="1740">
        <v>89.1</v>
      </c>
      <c r="E13" s="1740">
        <v>88.6</v>
      </c>
      <c r="F13" s="1740">
        <v>88.9</v>
      </c>
      <c r="G13" s="238"/>
      <c r="H13" s="1736" t="s">
        <v>14</v>
      </c>
      <c r="I13" s="1740">
        <v>86.8</v>
      </c>
      <c r="J13" s="1740">
        <v>94</v>
      </c>
      <c r="K13" s="1740">
        <v>96</v>
      </c>
      <c r="L13" s="1740">
        <v>95.1</v>
      </c>
      <c r="M13" s="1740">
        <v>95.7</v>
      </c>
      <c r="O13" s="1737" t="s">
        <v>14</v>
      </c>
      <c r="P13" s="1741">
        <v>80.8</v>
      </c>
      <c r="Q13" s="1742">
        <v>86.8</v>
      </c>
      <c r="R13" s="120"/>
      <c r="S13" s="1737" t="s">
        <v>14</v>
      </c>
      <c r="T13" s="1741">
        <v>90.3</v>
      </c>
      <c r="U13" s="1741">
        <v>94</v>
      </c>
      <c r="V13" s="120"/>
      <c r="W13" s="1737" t="s">
        <v>14</v>
      </c>
      <c r="X13" s="1741">
        <v>89.1</v>
      </c>
      <c r="Y13" s="1741">
        <v>96</v>
      </c>
      <c r="Z13" s="120"/>
      <c r="AA13" s="1737" t="s">
        <v>14</v>
      </c>
      <c r="AB13" s="1741">
        <v>88.6</v>
      </c>
      <c r="AC13" s="1741">
        <v>95.1</v>
      </c>
      <c r="AD13" s="120"/>
      <c r="AE13" s="1737" t="s">
        <v>14</v>
      </c>
      <c r="AF13" s="1741">
        <v>88.9</v>
      </c>
      <c r="AG13" s="1741">
        <v>95.7</v>
      </c>
    </row>
    <row r="14" spans="1:33">
      <c r="A14" s="1733" t="s">
        <v>15</v>
      </c>
      <c r="B14" s="1734">
        <v>73.3</v>
      </c>
      <c r="C14" s="1734">
        <v>94.9</v>
      </c>
      <c r="D14" s="1734">
        <v>98.6</v>
      </c>
      <c r="E14" s="1734">
        <v>100.3</v>
      </c>
      <c r="F14" s="1735">
        <v>99.5</v>
      </c>
      <c r="G14" s="126"/>
      <c r="H14" s="1736" t="s">
        <v>15</v>
      </c>
      <c r="I14" s="1734">
        <v>100</v>
      </c>
      <c r="J14" s="1734">
        <v>100</v>
      </c>
      <c r="K14" s="1734">
        <v>100</v>
      </c>
      <c r="L14" s="1734">
        <v>100</v>
      </c>
      <c r="M14" s="1735">
        <v>100</v>
      </c>
      <c r="O14" s="1737" t="s">
        <v>15</v>
      </c>
      <c r="P14" s="1738">
        <v>73.3</v>
      </c>
      <c r="Q14" s="1738">
        <v>100</v>
      </c>
      <c r="R14" s="120"/>
      <c r="S14" s="1737" t="s">
        <v>15</v>
      </c>
      <c r="T14" s="1738">
        <v>94.9</v>
      </c>
      <c r="U14" s="1738">
        <v>100</v>
      </c>
      <c r="V14" s="120"/>
      <c r="W14" s="1737" t="s">
        <v>15</v>
      </c>
      <c r="X14" s="1738">
        <v>98.6</v>
      </c>
      <c r="Y14" s="1738">
        <v>100</v>
      </c>
      <c r="Z14" s="120"/>
      <c r="AA14" s="1737" t="s">
        <v>15</v>
      </c>
      <c r="AB14" s="1738">
        <v>100.3</v>
      </c>
      <c r="AC14" s="1738">
        <v>100</v>
      </c>
      <c r="AD14" s="120"/>
      <c r="AE14" s="1737" t="s">
        <v>15</v>
      </c>
      <c r="AF14" s="1739">
        <v>99.5</v>
      </c>
      <c r="AG14" s="1739">
        <v>100</v>
      </c>
    </row>
    <row r="15" spans="1:33">
      <c r="A15" s="1733" t="s">
        <v>17</v>
      </c>
      <c r="B15" s="1740" t="s">
        <v>10</v>
      </c>
      <c r="C15" s="1740" t="s">
        <v>10</v>
      </c>
      <c r="D15" s="1740" t="s">
        <v>10</v>
      </c>
      <c r="E15" s="1740" t="s">
        <v>10</v>
      </c>
      <c r="F15" s="1740" t="s">
        <v>10</v>
      </c>
      <c r="G15" s="126"/>
      <c r="H15" s="1736" t="s">
        <v>17</v>
      </c>
      <c r="I15" s="1740" t="s">
        <v>10</v>
      </c>
      <c r="J15" s="1740" t="s">
        <v>10</v>
      </c>
      <c r="K15" s="1740" t="s">
        <v>10</v>
      </c>
      <c r="L15" s="1740" t="s">
        <v>10</v>
      </c>
      <c r="M15" s="1740" t="s">
        <v>10</v>
      </c>
      <c r="O15" s="1737" t="s">
        <v>17</v>
      </c>
      <c r="P15" s="1741" t="s">
        <v>10</v>
      </c>
      <c r="Q15" s="1741" t="s">
        <v>10</v>
      </c>
      <c r="R15" s="120"/>
      <c r="S15" s="1737" t="s">
        <v>17</v>
      </c>
      <c r="T15" s="1741" t="s">
        <v>10</v>
      </c>
      <c r="U15" s="1741" t="s">
        <v>10</v>
      </c>
      <c r="V15" s="120"/>
      <c r="W15" s="1737" t="s">
        <v>17</v>
      </c>
      <c r="X15" s="1741" t="s">
        <v>10</v>
      </c>
      <c r="Y15" s="1741" t="s">
        <v>10</v>
      </c>
      <c r="Z15" s="120"/>
      <c r="AA15" s="1737" t="s">
        <v>17</v>
      </c>
      <c r="AB15" s="1741" t="s">
        <v>10</v>
      </c>
      <c r="AC15" s="1741" t="s">
        <v>10</v>
      </c>
      <c r="AD15" s="120"/>
      <c r="AE15" s="1737" t="s">
        <v>17</v>
      </c>
      <c r="AF15" s="1741" t="s">
        <v>10</v>
      </c>
      <c r="AG15" s="1741" t="s">
        <v>10</v>
      </c>
    </row>
    <row r="16" spans="1:33">
      <c r="A16" s="1733" t="s">
        <v>31</v>
      </c>
      <c r="B16" s="1734">
        <v>94.8</v>
      </c>
      <c r="C16" s="1734">
        <v>97.1</v>
      </c>
      <c r="D16" s="1734">
        <v>95</v>
      </c>
      <c r="E16" s="1734">
        <v>92.3</v>
      </c>
      <c r="F16" s="1735">
        <v>94.1</v>
      </c>
      <c r="G16" s="126"/>
      <c r="H16" s="1736" t="s">
        <v>31</v>
      </c>
      <c r="I16" s="1734" t="s">
        <v>11</v>
      </c>
      <c r="J16" s="1734" t="s">
        <v>11</v>
      </c>
      <c r="K16" s="1734" t="s">
        <v>11</v>
      </c>
      <c r="L16" s="1734" t="s">
        <v>11</v>
      </c>
      <c r="M16" s="1735" t="s">
        <v>11</v>
      </c>
      <c r="O16" s="1737" t="s">
        <v>31</v>
      </c>
      <c r="P16" s="1738">
        <v>94.8</v>
      </c>
      <c r="Q16" s="1738" t="s">
        <v>11</v>
      </c>
      <c r="R16" s="120"/>
      <c r="S16" s="1737" t="s">
        <v>31</v>
      </c>
      <c r="T16" s="1738">
        <v>97.1</v>
      </c>
      <c r="U16" s="1738" t="s">
        <v>11</v>
      </c>
      <c r="V16" s="120"/>
      <c r="W16" s="1737" t="s">
        <v>31</v>
      </c>
      <c r="X16" s="1738">
        <v>95</v>
      </c>
      <c r="Y16" s="1738" t="s">
        <v>11</v>
      </c>
      <c r="Z16" s="120"/>
      <c r="AA16" s="1737" t="s">
        <v>31</v>
      </c>
      <c r="AB16" s="1738">
        <v>92.3</v>
      </c>
      <c r="AC16" s="1738" t="s">
        <v>11</v>
      </c>
      <c r="AD16" s="120"/>
      <c r="AE16" s="1737" t="s">
        <v>31</v>
      </c>
      <c r="AF16" s="1739">
        <v>94.1</v>
      </c>
      <c r="AG16" s="1739" t="s">
        <v>11</v>
      </c>
    </row>
    <row r="17" spans="1:33">
      <c r="A17" s="1733" t="s">
        <v>268</v>
      </c>
      <c r="B17" s="1734">
        <v>100</v>
      </c>
      <c r="C17" s="1734">
        <v>100</v>
      </c>
      <c r="D17" s="1734">
        <v>100</v>
      </c>
      <c r="E17" s="1734">
        <v>100</v>
      </c>
      <c r="F17" s="1735">
        <v>100</v>
      </c>
      <c r="G17" s="126"/>
      <c r="H17" s="1736" t="s">
        <v>268</v>
      </c>
      <c r="I17" s="1734">
        <v>100</v>
      </c>
      <c r="J17" s="1734">
        <v>100</v>
      </c>
      <c r="K17" s="1734">
        <v>100</v>
      </c>
      <c r="L17" s="1734">
        <v>100</v>
      </c>
      <c r="M17" s="1735">
        <v>100</v>
      </c>
      <c r="N17" s="120"/>
      <c r="O17" s="1737" t="s">
        <v>268</v>
      </c>
      <c r="P17" s="1738">
        <v>100</v>
      </c>
      <c r="Q17" s="1738">
        <v>100</v>
      </c>
      <c r="R17" s="120"/>
      <c r="S17" s="1737" t="s">
        <v>268</v>
      </c>
      <c r="T17" s="1738">
        <v>100</v>
      </c>
      <c r="U17" s="1738">
        <v>100</v>
      </c>
      <c r="V17" s="120"/>
      <c r="W17" s="1737" t="s">
        <v>268</v>
      </c>
      <c r="X17" s="1738">
        <v>100</v>
      </c>
      <c r="Y17" s="1738">
        <v>100</v>
      </c>
      <c r="Z17" s="120"/>
      <c r="AA17" s="1737" t="s">
        <v>268</v>
      </c>
      <c r="AB17" s="1738">
        <v>100</v>
      </c>
      <c r="AC17" s="1738">
        <v>100</v>
      </c>
      <c r="AD17" s="120"/>
      <c r="AE17" s="1737" t="s">
        <v>268</v>
      </c>
      <c r="AF17" s="1739">
        <v>100</v>
      </c>
      <c r="AG17" s="1739">
        <v>100</v>
      </c>
    </row>
    <row r="18" spans="1:33">
      <c r="A18" s="1733" t="s">
        <v>18</v>
      </c>
      <c r="B18" s="1734">
        <v>100</v>
      </c>
      <c r="C18" s="1734">
        <v>100</v>
      </c>
      <c r="D18" s="1740" t="s">
        <v>10</v>
      </c>
      <c r="E18" s="1740" t="s">
        <v>10</v>
      </c>
      <c r="F18" s="1740" t="s">
        <v>10</v>
      </c>
      <c r="G18" s="126"/>
      <c r="H18" s="1736" t="s">
        <v>18</v>
      </c>
      <c r="I18" s="1734">
        <v>100</v>
      </c>
      <c r="J18" s="1734">
        <v>100</v>
      </c>
      <c r="K18" s="1740" t="s">
        <v>10</v>
      </c>
      <c r="L18" s="1740" t="s">
        <v>10</v>
      </c>
      <c r="M18" s="1740" t="s">
        <v>10</v>
      </c>
      <c r="O18" s="1737" t="s">
        <v>18</v>
      </c>
      <c r="P18" s="1738">
        <v>100</v>
      </c>
      <c r="Q18" s="1738">
        <v>100</v>
      </c>
      <c r="R18" s="120"/>
      <c r="S18" s="1737" t="s">
        <v>18</v>
      </c>
      <c r="T18" s="1738">
        <v>100</v>
      </c>
      <c r="U18" s="1738">
        <v>100</v>
      </c>
      <c r="V18" s="120"/>
      <c r="W18" s="1737" t="s">
        <v>18</v>
      </c>
      <c r="X18" s="1741" t="s">
        <v>10</v>
      </c>
      <c r="Y18" s="1741" t="s">
        <v>10</v>
      </c>
      <c r="Z18" s="120"/>
      <c r="AA18" s="1737" t="s">
        <v>18</v>
      </c>
      <c r="AB18" s="1741" t="s">
        <v>10</v>
      </c>
      <c r="AC18" s="1741" t="s">
        <v>10</v>
      </c>
      <c r="AD18" s="120"/>
      <c r="AE18" s="1737" t="s">
        <v>18</v>
      </c>
      <c r="AF18" s="1741" t="s">
        <v>10</v>
      </c>
      <c r="AG18" s="1741" t="s">
        <v>10</v>
      </c>
    </row>
    <row r="19" spans="1:33">
      <c r="A19" s="1733" t="s">
        <v>19</v>
      </c>
      <c r="B19" s="1734">
        <v>86.4</v>
      </c>
      <c r="C19" s="1734">
        <v>76.5</v>
      </c>
      <c r="D19" s="1734">
        <v>99.7</v>
      </c>
      <c r="E19" s="1734">
        <v>94</v>
      </c>
      <c r="F19" s="1735">
        <v>97.3</v>
      </c>
      <c r="G19" s="126"/>
      <c r="H19" s="1736" t="s">
        <v>19</v>
      </c>
      <c r="I19" s="1740" t="s">
        <v>10</v>
      </c>
      <c r="J19" s="1740" t="s">
        <v>10</v>
      </c>
      <c r="K19" s="1740" t="s">
        <v>10</v>
      </c>
      <c r="L19" s="1740" t="s">
        <v>10</v>
      </c>
      <c r="M19" s="1740" t="s">
        <v>10</v>
      </c>
      <c r="O19" s="1737" t="s">
        <v>19</v>
      </c>
      <c r="P19" s="1738">
        <v>86.4</v>
      </c>
      <c r="Q19" s="1738"/>
      <c r="R19" s="120"/>
      <c r="S19" s="1737" t="s">
        <v>19</v>
      </c>
      <c r="T19" s="1738">
        <v>76.5</v>
      </c>
      <c r="U19" s="1738"/>
      <c r="V19" s="120"/>
      <c r="W19" s="1737" t="s">
        <v>19</v>
      </c>
      <c r="X19" s="1738">
        <v>99.7</v>
      </c>
      <c r="Y19" s="1738"/>
      <c r="Z19" s="120"/>
      <c r="AA19" s="1737" t="s">
        <v>19</v>
      </c>
      <c r="AB19" s="1738">
        <v>94</v>
      </c>
      <c r="AC19" s="1738"/>
      <c r="AD19" s="120"/>
      <c r="AE19" s="1737" t="s">
        <v>19</v>
      </c>
      <c r="AF19" s="1739">
        <v>97.3</v>
      </c>
      <c r="AG19" s="1739"/>
    </row>
    <row r="20" spans="1:33">
      <c r="A20" s="1733" t="s">
        <v>20</v>
      </c>
      <c r="B20" s="1740">
        <v>85.600154215215909</v>
      </c>
      <c r="C20" s="1740">
        <v>95.999932567348353</v>
      </c>
      <c r="D20" s="1740">
        <v>90.999999999999986</v>
      </c>
      <c r="E20" s="1740">
        <v>93.816712708148302</v>
      </c>
      <c r="F20" s="1740">
        <v>92.193797638508286</v>
      </c>
      <c r="G20" s="126"/>
      <c r="H20" s="1736" t="s">
        <v>20</v>
      </c>
      <c r="I20" s="1740">
        <v>85.285427130403747</v>
      </c>
      <c r="J20" s="1740">
        <v>96.787745350634751</v>
      </c>
      <c r="K20" s="1740">
        <v>91.817630816890031</v>
      </c>
      <c r="L20" s="1740">
        <v>91.381498038585889</v>
      </c>
      <c r="M20" s="1740">
        <v>91.638939214088452</v>
      </c>
      <c r="O20" s="1737" t="s">
        <v>20</v>
      </c>
      <c r="P20" s="1741">
        <v>85.600154215215909</v>
      </c>
      <c r="Q20" s="1741">
        <v>85.285427130403747</v>
      </c>
      <c r="R20" s="120"/>
      <c r="S20" s="1737" t="s">
        <v>20</v>
      </c>
      <c r="T20" s="1741">
        <v>95.999932567348353</v>
      </c>
      <c r="U20" s="1741">
        <v>96.787745350634751</v>
      </c>
      <c r="V20" s="120"/>
      <c r="W20" s="1737" t="s">
        <v>20</v>
      </c>
      <c r="X20" s="1741">
        <v>90.999999999999986</v>
      </c>
      <c r="Y20" s="1741">
        <v>91.817630816890031</v>
      </c>
      <c r="Z20" s="120"/>
      <c r="AA20" s="1737" t="s">
        <v>20</v>
      </c>
      <c r="AB20" s="1741">
        <v>93.816712708148302</v>
      </c>
      <c r="AC20" s="1741">
        <v>91.381498038585889</v>
      </c>
      <c r="AD20" s="120"/>
      <c r="AE20" s="1737" t="s">
        <v>20</v>
      </c>
      <c r="AF20" s="1741">
        <v>92.193797638508286</v>
      </c>
      <c r="AG20" s="1741">
        <v>91.638939214088452</v>
      </c>
    </row>
    <row r="21" spans="1:33">
      <c r="A21" s="1733" t="s">
        <v>21</v>
      </c>
      <c r="B21" s="1740" t="s">
        <v>10</v>
      </c>
      <c r="C21" s="1740" t="s">
        <v>10</v>
      </c>
      <c r="D21" s="1740" t="s">
        <v>10</v>
      </c>
      <c r="E21" s="1740" t="s">
        <v>10</v>
      </c>
      <c r="F21" s="1740" t="s">
        <v>10</v>
      </c>
      <c r="G21" s="126"/>
      <c r="H21" s="1736" t="s">
        <v>21</v>
      </c>
      <c r="I21" s="1740" t="s">
        <v>10</v>
      </c>
      <c r="J21" s="1740" t="s">
        <v>10</v>
      </c>
      <c r="K21" s="1740" t="s">
        <v>10</v>
      </c>
      <c r="L21" s="1740" t="s">
        <v>10</v>
      </c>
      <c r="M21" s="1740" t="s">
        <v>10</v>
      </c>
      <c r="O21" s="1737" t="s">
        <v>21</v>
      </c>
      <c r="P21" s="1741" t="s">
        <v>10</v>
      </c>
      <c r="Q21" s="1741" t="s">
        <v>10</v>
      </c>
      <c r="R21" s="120"/>
      <c r="S21" s="1737" t="s">
        <v>21</v>
      </c>
      <c r="T21" s="1741" t="s">
        <v>10</v>
      </c>
      <c r="U21" s="1741" t="s">
        <v>10</v>
      </c>
      <c r="V21" s="120"/>
      <c r="W21" s="1737" t="s">
        <v>21</v>
      </c>
      <c r="X21" s="1741" t="s">
        <v>10</v>
      </c>
      <c r="Y21" s="1741" t="s">
        <v>10</v>
      </c>
      <c r="Z21" s="120"/>
      <c r="AA21" s="1737" t="s">
        <v>21</v>
      </c>
      <c r="AB21" s="1741" t="s">
        <v>10</v>
      </c>
      <c r="AC21" s="1741" t="s">
        <v>10</v>
      </c>
      <c r="AD21" s="120"/>
      <c r="AE21" s="1737" t="s">
        <v>21</v>
      </c>
      <c r="AF21" s="1741" t="s">
        <v>10</v>
      </c>
      <c r="AG21" s="1741" t="s">
        <v>10</v>
      </c>
    </row>
    <row r="22" spans="1:33">
      <c r="A22" s="1733" t="s">
        <v>77</v>
      </c>
      <c r="B22" s="1734">
        <v>46.9</v>
      </c>
      <c r="C22" s="1734">
        <v>89.9</v>
      </c>
      <c r="D22" s="1734">
        <v>85.2</v>
      </c>
      <c r="E22" s="1734">
        <v>91.9</v>
      </c>
      <c r="F22" s="1735">
        <v>88</v>
      </c>
      <c r="G22" s="126"/>
      <c r="H22" s="1736" t="s">
        <v>77</v>
      </c>
      <c r="I22" s="1740" t="s">
        <v>10</v>
      </c>
      <c r="J22" s="1740" t="s">
        <v>10</v>
      </c>
      <c r="K22" s="1740" t="s">
        <v>10</v>
      </c>
      <c r="L22" s="1740" t="s">
        <v>10</v>
      </c>
      <c r="M22" s="1740" t="s">
        <v>10</v>
      </c>
      <c r="O22" s="1737" t="s">
        <v>77</v>
      </c>
      <c r="P22" s="1738">
        <v>46.9</v>
      </c>
      <c r="Q22" s="1741" t="s">
        <v>10</v>
      </c>
      <c r="R22" s="120"/>
      <c r="S22" s="1737" t="s">
        <v>77</v>
      </c>
      <c r="T22" s="1738">
        <v>89.9</v>
      </c>
      <c r="U22" s="1741" t="s">
        <v>10</v>
      </c>
      <c r="V22" s="120"/>
      <c r="W22" s="1737" t="s">
        <v>77</v>
      </c>
      <c r="X22" s="1738">
        <v>85.2</v>
      </c>
      <c r="Y22" s="1741" t="s">
        <v>10</v>
      </c>
      <c r="Z22" s="120"/>
      <c r="AA22" s="1737" t="s">
        <v>77</v>
      </c>
      <c r="AB22" s="1738">
        <v>91.9</v>
      </c>
      <c r="AC22" s="1741" t="s">
        <v>10</v>
      </c>
      <c r="AD22" s="120"/>
      <c r="AE22" s="1737" t="s">
        <v>77</v>
      </c>
      <c r="AF22" s="1739">
        <v>88</v>
      </c>
      <c r="AG22" s="1741" t="s">
        <v>10</v>
      </c>
    </row>
    <row r="23" spans="1:33">
      <c r="A23" s="1733" t="s">
        <v>78</v>
      </c>
      <c r="B23" s="1743">
        <v>91.956003180492999</v>
      </c>
      <c r="C23" s="1743">
        <v>94.895308441050403</v>
      </c>
      <c r="D23" s="1743">
        <v>81.509179612273698</v>
      </c>
      <c r="E23" s="1743">
        <v>71.353900138898993</v>
      </c>
      <c r="F23" s="1743">
        <v>72.000877257109394</v>
      </c>
      <c r="G23" s="126"/>
      <c r="H23" s="1736" t="s">
        <v>78</v>
      </c>
      <c r="I23" s="1740" t="s">
        <v>10</v>
      </c>
      <c r="J23" s="1740" t="s">
        <v>10</v>
      </c>
      <c r="K23" s="1740" t="s">
        <v>10</v>
      </c>
      <c r="L23" s="1740" t="s">
        <v>10</v>
      </c>
      <c r="M23" s="1740" t="s">
        <v>10</v>
      </c>
      <c r="O23" s="1737" t="s">
        <v>78</v>
      </c>
      <c r="P23" s="1744">
        <v>91.956003180492999</v>
      </c>
      <c r="Q23" s="1741" t="s">
        <v>10</v>
      </c>
      <c r="R23" s="120"/>
      <c r="S23" s="1737" t="s">
        <v>78</v>
      </c>
      <c r="T23" s="1744">
        <v>94.895308441050403</v>
      </c>
      <c r="U23" s="1741" t="s">
        <v>10</v>
      </c>
      <c r="V23" s="239"/>
      <c r="W23" s="1745" t="s">
        <v>78</v>
      </c>
      <c r="X23" s="1744">
        <v>81.509179612273698</v>
      </c>
      <c r="Y23" s="1741" t="s">
        <v>10</v>
      </c>
      <c r="Z23" s="239"/>
      <c r="AA23" s="1745" t="s">
        <v>78</v>
      </c>
      <c r="AB23" s="1744">
        <v>71.353900138898993</v>
      </c>
      <c r="AC23" s="1741" t="s">
        <v>10</v>
      </c>
      <c r="AD23" s="239"/>
      <c r="AE23" s="1745" t="s">
        <v>78</v>
      </c>
      <c r="AF23" s="1744">
        <v>72.000877257109394</v>
      </c>
      <c r="AG23" s="1741" t="s">
        <v>10</v>
      </c>
    </row>
    <row r="24" spans="1:33">
      <c r="A24" s="1733" t="s">
        <v>199</v>
      </c>
      <c r="B24" s="1734">
        <v>87.492140000000006</v>
      </c>
      <c r="C24" s="1734">
        <v>87.049729999999997</v>
      </c>
      <c r="D24" s="1734">
        <v>87.022739999999999</v>
      </c>
      <c r="E24" s="1734">
        <v>86.679019999999994</v>
      </c>
      <c r="F24" s="1735">
        <v>86.899379999999994</v>
      </c>
      <c r="G24" s="126"/>
      <c r="H24" s="1736" t="s">
        <v>199</v>
      </c>
      <c r="I24" s="1734">
        <v>89.884379999999993</v>
      </c>
      <c r="J24" s="1734">
        <v>86.851219999999998</v>
      </c>
      <c r="K24" s="1734">
        <v>91.335980000000006</v>
      </c>
      <c r="L24" s="1734">
        <v>91.797520000000006</v>
      </c>
      <c r="M24" s="1735">
        <v>91.505589999999998</v>
      </c>
      <c r="O24" s="1737" t="s">
        <v>199</v>
      </c>
      <c r="P24" s="1738">
        <v>87.492140000000006</v>
      </c>
      <c r="Q24" s="1738">
        <v>89.884379999999993</v>
      </c>
      <c r="R24" s="120"/>
      <c r="S24" s="1737" t="s">
        <v>199</v>
      </c>
      <c r="T24" s="1738">
        <v>87.049729999999997</v>
      </c>
      <c r="U24" s="1738">
        <v>86.851219999999998</v>
      </c>
      <c r="V24" s="120"/>
      <c r="W24" s="1737" t="s">
        <v>199</v>
      </c>
      <c r="X24" s="1738">
        <v>87.022739999999999</v>
      </c>
      <c r="Y24" s="1738">
        <v>91.335980000000006</v>
      </c>
      <c r="Z24" s="120"/>
      <c r="AA24" s="1737" t="s">
        <v>199</v>
      </c>
      <c r="AB24" s="1738">
        <v>86.679019999999994</v>
      </c>
      <c r="AC24" s="1738">
        <v>91.797520000000006</v>
      </c>
      <c r="AD24" s="120"/>
      <c r="AE24" s="1737" t="s">
        <v>199</v>
      </c>
      <c r="AF24" s="1739">
        <v>86.899379999999994</v>
      </c>
      <c r="AG24" s="1739">
        <v>91.505589999999998</v>
      </c>
    </row>
    <row r="25" spans="1:33">
      <c r="A25" s="1733" t="s">
        <v>80</v>
      </c>
      <c r="B25" s="1734">
        <v>100</v>
      </c>
      <c r="C25" s="1734">
        <v>100</v>
      </c>
      <c r="D25" s="1734">
        <v>100</v>
      </c>
      <c r="E25" s="1740" t="s">
        <v>10</v>
      </c>
      <c r="F25" s="1735">
        <v>100</v>
      </c>
      <c r="G25" s="126"/>
      <c r="H25" s="1736" t="s">
        <v>80</v>
      </c>
      <c r="I25" s="1734">
        <v>100</v>
      </c>
      <c r="J25" s="1734">
        <v>100</v>
      </c>
      <c r="K25" s="1734">
        <v>100</v>
      </c>
      <c r="L25" s="1740" t="s">
        <v>10</v>
      </c>
      <c r="M25" s="1735">
        <v>100</v>
      </c>
      <c r="O25" s="1737" t="s">
        <v>80</v>
      </c>
      <c r="P25" s="1738">
        <v>100</v>
      </c>
      <c r="Q25" s="1746">
        <v>100</v>
      </c>
      <c r="R25" s="120"/>
      <c r="S25" s="1737" t="s">
        <v>80</v>
      </c>
      <c r="T25" s="1738">
        <v>100</v>
      </c>
      <c r="U25" s="1746">
        <v>100</v>
      </c>
      <c r="V25" s="120"/>
      <c r="W25" s="1737" t="s">
        <v>80</v>
      </c>
      <c r="X25" s="1738">
        <v>100</v>
      </c>
      <c r="Y25" s="1746">
        <v>100</v>
      </c>
      <c r="Z25" s="120"/>
      <c r="AA25" s="1737" t="s">
        <v>80</v>
      </c>
      <c r="AB25" s="1741" t="s">
        <v>10</v>
      </c>
      <c r="AC25" s="1741" t="s">
        <v>10</v>
      </c>
      <c r="AD25" s="120"/>
      <c r="AE25" s="1737" t="s">
        <v>80</v>
      </c>
      <c r="AF25" s="1739">
        <v>100</v>
      </c>
      <c r="AG25" s="1746">
        <v>100</v>
      </c>
    </row>
    <row r="26" spans="1:33">
      <c r="A26" s="1733" t="s">
        <v>284</v>
      </c>
      <c r="B26" s="1734">
        <v>91</v>
      </c>
      <c r="C26" s="1734">
        <v>85</v>
      </c>
      <c r="D26" s="1740" t="s">
        <v>10</v>
      </c>
      <c r="E26" s="1740" t="s">
        <v>10</v>
      </c>
      <c r="F26" s="1734">
        <v>90</v>
      </c>
      <c r="G26" s="126"/>
      <c r="H26" s="1736" t="s">
        <v>284</v>
      </c>
      <c r="I26" s="1734">
        <v>94</v>
      </c>
      <c r="J26" s="1734">
        <v>87</v>
      </c>
      <c r="K26" s="1740" t="s">
        <v>10</v>
      </c>
      <c r="L26" s="1740" t="s">
        <v>10</v>
      </c>
      <c r="M26" s="1734">
        <v>93</v>
      </c>
      <c r="O26" s="1737" t="s">
        <v>284</v>
      </c>
      <c r="P26" s="1738">
        <v>91</v>
      </c>
      <c r="Q26" s="1738">
        <v>94</v>
      </c>
      <c r="R26" s="120"/>
      <c r="S26" s="1737" t="s">
        <v>284</v>
      </c>
      <c r="T26" s="1738">
        <v>85</v>
      </c>
      <c r="U26" s="1738">
        <v>87</v>
      </c>
      <c r="V26" s="120"/>
      <c r="W26" s="1737" t="s">
        <v>284</v>
      </c>
      <c r="X26" s="1738"/>
      <c r="Y26" s="1738"/>
      <c r="Z26" s="120"/>
      <c r="AA26" s="1737" t="s">
        <v>284</v>
      </c>
      <c r="AB26" s="1741" t="s">
        <v>10</v>
      </c>
      <c r="AC26" s="1741" t="s">
        <v>10</v>
      </c>
      <c r="AD26" s="120"/>
      <c r="AE26" s="1737" t="s">
        <v>284</v>
      </c>
      <c r="AF26" s="1738">
        <v>90</v>
      </c>
      <c r="AG26" s="1738">
        <v>93</v>
      </c>
    </row>
    <row r="27" spans="1:33">
      <c r="A27" s="1733" t="s">
        <v>35</v>
      </c>
      <c r="B27" s="1734">
        <v>100</v>
      </c>
      <c r="C27" s="1734">
        <v>100</v>
      </c>
      <c r="D27" s="1734">
        <v>54.2</v>
      </c>
      <c r="E27" s="1740" t="s">
        <v>10</v>
      </c>
      <c r="F27" s="1735">
        <v>54.2</v>
      </c>
      <c r="G27" s="126"/>
      <c r="H27" s="1736" t="s">
        <v>35</v>
      </c>
      <c r="I27" s="1734">
        <v>100</v>
      </c>
      <c r="J27" s="1734">
        <v>100</v>
      </c>
      <c r="K27" s="1734">
        <v>58.2</v>
      </c>
      <c r="L27" s="1734">
        <v>69.099999999999994</v>
      </c>
      <c r="M27" s="1735">
        <v>61.840686591624618</v>
      </c>
      <c r="O27" s="1737" t="s">
        <v>35</v>
      </c>
      <c r="P27" s="1738">
        <v>100</v>
      </c>
      <c r="Q27" s="1738">
        <v>100</v>
      </c>
      <c r="R27" s="120"/>
      <c r="S27" s="1737" t="s">
        <v>35</v>
      </c>
      <c r="T27" s="1738">
        <v>100</v>
      </c>
      <c r="U27" s="1738">
        <v>100</v>
      </c>
      <c r="V27" s="120"/>
      <c r="W27" s="1737" t="s">
        <v>35</v>
      </c>
      <c r="X27" s="1738">
        <v>54.2</v>
      </c>
      <c r="Y27" s="1738">
        <v>58.2</v>
      </c>
      <c r="Z27" s="120"/>
      <c r="AA27" s="1737" t="s">
        <v>35</v>
      </c>
      <c r="AB27" s="1738"/>
      <c r="AC27" s="1738">
        <v>69.099999999999994</v>
      </c>
      <c r="AD27" s="120"/>
      <c r="AE27" s="1737" t="s">
        <v>35</v>
      </c>
      <c r="AF27" s="1739">
        <v>54.2</v>
      </c>
      <c r="AG27" s="1739">
        <v>61.840686591624618</v>
      </c>
    </row>
    <row r="28" spans="1:33">
      <c r="A28" s="1733" t="s">
        <v>270</v>
      </c>
      <c r="B28" s="1740" t="s">
        <v>10</v>
      </c>
      <c r="C28" s="1740" t="s">
        <v>10</v>
      </c>
      <c r="D28" s="1740" t="s">
        <v>10</v>
      </c>
      <c r="E28" s="1740" t="s">
        <v>10</v>
      </c>
      <c r="F28" s="1740" t="s">
        <v>10</v>
      </c>
      <c r="G28" s="126"/>
      <c r="H28" s="1736" t="s">
        <v>270</v>
      </c>
      <c r="I28" s="1740" t="s">
        <v>10</v>
      </c>
      <c r="J28" s="1740" t="s">
        <v>10</v>
      </c>
      <c r="K28" s="1740" t="s">
        <v>10</v>
      </c>
      <c r="L28" s="1740" t="s">
        <v>10</v>
      </c>
      <c r="M28" s="1740" t="s">
        <v>10</v>
      </c>
      <c r="O28" s="1737"/>
      <c r="P28" s="1747"/>
      <c r="Q28" s="1748"/>
      <c r="R28" s="120"/>
      <c r="S28" s="1737"/>
      <c r="T28" s="1741"/>
      <c r="U28" s="1741"/>
      <c r="V28" s="120"/>
      <c r="W28" s="1737"/>
      <c r="X28" s="1741"/>
      <c r="Y28" s="1741"/>
      <c r="Z28" s="120"/>
      <c r="AA28" s="1737"/>
      <c r="AB28" s="1747"/>
      <c r="AC28" s="1748"/>
      <c r="AD28" s="120"/>
      <c r="AE28" s="1737"/>
      <c r="AF28" s="1747"/>
      <c r="AG28" s="1748"/>
    </row>
    <row r="29" spans="1:33">
      <c r="A29" s="1552"/>
      <c r="B29" s="1749"/>
      <c r="C29" s="1749"/>
      <c r="D29" s="1749"/>
      <c r="E29" s="1749"/>
      <c r="F29" s="1749"/>
      <c r="G29" s="126"/>
      <c r="H29" s="1750"/>
      <c r="I29" s="1749"/>
      <c r="J29" s="1749"/>
      <c r="K29" s="1749"/>
      <c r="L29" s="1749"/>
      <c r="M29" s="1749"/>
      <c r="O29" s="1552"/>
      <c r="P29" s="1747"/>
      <c r="Q29" s="1751"/>
      <c r="R29" s="120"/>
      <c r="S29" s="1552"/>
      <c r="T29" s="1747"/>
      <c r="U29" s="1752"/>
      <c r="V29" s="120"/>
      <c r="W29" s="1552"/>
      <c r="X29" s="1749"/>
      <c r="Y29" s="1751"/>
      <c r="Z29" s="120"/>
      <c r="AA29" s="1552"/>
      <c r="AB29" s="1747"/>
      <c r="AC29" s="1751"/>
      <c r="AD29" s="120"/>
      <c r="AE29" s="1552"/>
      <c r="AF29" s="1747"/>
      <c r="AG29" s="1751"/>
    </row>
    <row r="30" spans="1:33">
      <c r="A30" s="1552" t="s">
        <v>271</v>
      </c>
      <c r="B30" s="1749"/>
      <c r="C30" s="1749"/>
      <c r="D30" s="1749"/>
      <c r="E30" s="1749"/>
      <c r="F30" s="1749"/>
      <c r="G30" s="126"/>
      <c r="H30" s="1750" t="s">
        <v>271</v>
      </c>
      <c r="I30" s="1749"/>
      <c r="J30" s="1749"/>
      <c r="K30" s="1749"/>
      <c r="L30" s="1749"/>
      <c r="M30" s="1749"/>
      <c r="O30" s="1552" t="s">
        <v>271</v>
      </c>
      <c r="P30" s="1747">
        <v>88.376996756736446</v>
      </c>
      <c r="Q30" s="1747">
        <v>93.393374094032637</v>
      </c>
      <c r="R30" s="120"/>
      <c r="S30" s="1552" t="s">
        <v>271</v>
      </c>
      <c r="T30" s="1747">
        <v>93.553748145384446</v>
      </c>
      <c r="U30" s="1747">
        <v>96.151568176119994</v>
      </c>
      <c r="V30" s="120"/>
      <c r="W30" s="1552" t="s">
        <v>271</v>
      </c>
      <c r="X30" s="1747">
        <v>90.552340845148876</v>
      </c>
      <c r="Y30" s="1747">
        <v>93.252337227638662</v>
      </c>
      <c r="Z30" s="120"/>
      <c r="AA30" s="1552" t="s">
        <v>271</v>
      </c>
      <c r="AB30" s="1747"/>
      <c r="AC30" s="1751"/>
      <c r="AD30" s="120"/>
      <c r="AE30" s="1552" t="s">
        <v>271</v>
      </c>
      <c r="AF30" s="1747">
        <v>88.93282567618165</v>
      </c>
      <c r="AG30" s="1747">
        <v>91.111725263097526</v>
      </c>
    </row>
    <row r="31" spans="1:33">
      <c r="A31" s="109" t="s">
        <v>272</v>
      </c>
      <c r="B31" s="109"/>
      <c r="C31" s="109"/>
      <c r="D31" s="109"/>
      <c r="E31" s="109"/>
      <c r="F31" s="109"/>
      <c r="G31" s="109"/>
      <c r="H31" s="109"/>
      <c r="I31" s="109"/>
      <c r="J31" s="109"/>
      <c r="K31" s="109"/>
      <c r="L31" s="109"/>
      <c r="M31" s="126"/>
      <c r="P31" s="227"/>
      <c r="Q31" s="227"/>
      <c r="R31" s="126"/>
      <c r="S31" s="126"/>
      <c r="T31" s="227"/>
      <c r="U31" s="227"/>
      <c r="V31" s="126"/>
      <c r="W31" s="126"/>
      <c r="X31" s="126"/>
      <c r="Y31" s="126"/>
      <c r="Z31" s="126"/>
      <c r="AA31" s="126"/>
      <c r="AB31" s="126"/>
      <c r="AC31" s="126"/>
      <c r="AD31" s="126"/>
      <c r="AE31" s="126"/>
      <c r="AF31" s="227"/>
      <c r="AG31" s="227"/>
    </row>
    <row r="32" spans="1:33">
      <c r="A32" s="109"/>
      <c r="B32" s="109"/>
      <c r="C32" s="109"/>
      <c r="D32" s="109"/>
      <c r="E32" s="109"/>
      <c r="F32" s="109"/>
      <c r="G32" s="109"/>
      <c r="H32" s="109"/>
      <c r="I32" s="109"/>
      <c r="J32" s="109"/>
      <c r="K32" s="109"/>
      <c r="L32" s="109"/>
    </row>
    <row r="33" spans="1:33" ht="15.75">
      <c r="A33" s="109" t="s">
        <v>26</v>
      </c>
      <c r="B33" s="109"/>
      <c r="C33" s="109"/>
      <c r="D33" s="109"/>
      <c r="E33" s="109"/>
      <c r="F33" s="109"/>
      <c r="G33" s="109"/>
      <c r="H33" s="109"/>
      <c r="I33" s="109"/>
      <c r="J33" s="109"/>
      <c r="K33" s="109"/>
      <c r="L33" s="109"/>
      <c r="O33" s="2380" t="s">
        <v>262</v>
      </c>
      <c r="P33" s="2381"/>
      <c r="Q33" s="2382"/>
      <c r="S33" s="2380" t="s">
        <v>262</v>
      </c>
      <c r="T33" s="2381"/>
      <c r="U33" s="2382"/>
      <c r="W33" s="2380" t="s">
        <v>262</v>
      </c>
      <c r="X33" s="2381"/>
      <c r="Y33" s="2382"/>
      <c r="AA33" s="2380" t="s">
        <v>262</v>
      </c>
      <c r="AB33" s="2381"/>
      <c r="AC33" s="2382"/>
      <c r="AE33" s="2380" t="s">
        <v>262</v>
      </c>
      <c r="AF33" s="2381"/>
      <c r="AG33" s="2382"/>
    </row>
    <row r="34" spans="1:33">
      <c r="A34" s="505" t="s">
        <v>246</v>
      </c>
      <c r="B34" s="1908" t="s">
        <v>995</v>
      </c>
      <c r="C34" s="505"/>
      <c r="D34" s="505"/>
      <c r="E34" s="505"/>
      <c r="F34" s="505"/>
      <c r="G34" s="505"/>
      <c r="H34" s="505"/>
      <c r="I34" s="505"/>
      <c r="J34" s="505"/>
      <c r="K34" s="505"/>
      <c r="L34" s="505"/>
      <c r="M34" s="120"/>
      <c r="O34" s="1725"/>
      <c r="P34" s="2383" t="s">
        <v>263</v>
      </c>
      <c r="Q34" s="2383"/>
      <c r="S34" s="1725"/>
      <c r="T34" s="2383" t="s">
        <v>51</v>
      </c>
      <c r="U34" s="2383"/>
      <c r="W34" s="1725"/>
      <c r="X34" s="2383" t="s">
        <v>52</v>
      </c>
      <c r="Y34" s="2383"/>
      <c r="AA34" s="1725"/>
      <c r="AB34" s="2383" t="s">
        <v>109</v>
      </c>
      <c r="AC34" s="2383"/>
      <c r="AE34" s="1725"/>
      <c r="AF34" s="2383" t="s">
        <v>267</v>
      </c>
      <c r="AG34" s="2383"/>
    </row>
    <row r="35" spans="1:33">
      <c r="A35" s="109" t="s">
        <v>13</v>
      </c>
      <c r="B35" s="241" t="s">
        <v>273</v>
      </c>
      <c r="C35" s="109"/>
      <c r="D35" s="109"/>
      <c r="E35" s="109"/>
      <c r="F35" s="109"/>
      <c r="G35" s="109"/>
      <c r="H35" s="109"/>
      <c r="I35" s="109"/>
      <c r="J35" s="109"/>
      <c r="K35" s="109"/>
      <c r="L35" s="109"/>
      <c r="O35" s="1725"/>
      <c r="P35" s="1754">
        <v>2012</v>
      </c>
      <c r="Q35" s="1754">
        <v>2014</v>
      </c>
      <c r="S35" s="1725"/>
      <c r="T35" s="1754">
        <v>2012</v>
      </c>
      <c r="U35" s="1754">
        <v>2014</v>
      </c>
      <c r="W35" s="1725"/>
      <c r="X35" s="1754">
        <v>2012</v>
      </c>
      <c r="Y35" s="1754">
        <v>2014</v>
      </c>
      <c r="AA35" s="1725"/>
      <c r="AB35" s="1754">
        <v>2012</v>
      </c>
      <c r="AC35" s="1754">
        <v>2014</v>
      </c>
      <c r="AE35" s="1725"/>
      <c r="AF35" s="1754">
        <v>2012</v>
      </c>
      <c r="AG35" s="1754">
        <v>2014</v>
      </c>
    </row>
    <row r="36" spans="1:33">
      <c r="A36" s="109"/>
      <c r="B36" s="242" t="s">
        <v>1021</v>
      </c>
      <c r="C36" s="109"/>
      <c r="D36" s="109"/>
      <c r="E36" s="109"/>
      <c r="F36" s="109"/>
      <c r="G36" s="109"/>
      <c r="H36" s="109"/>
      <c r="I36" s="109"/>
      <c r="J36" s="109"/>
      <c r="K36" s="109"/>
      <c r="L36" s="109"/>
      <c r="O36" t="s">
        <v>276</v>
      </c>
    </row>
    <row r="37" spans="1:33">
      <c r="A37" s="109"/>
      <c r="B37" s="242" t="s">
        <v>1022</v>
      </c>
      <c r="C37" s="109"/>
      <c r="D37" s="109"/>
      <c r="E37" s="109"/>
      <c r="F37" s="109"/>
      <c r="G37" s="109"/>
      <c r="H37" s="109"/>
      <c r="I37" s="109"/>
      <c r="J37" s="109"/>
      <c r="K37" s="109"/>
      <c r="L37" s="109"/>
      <c r="O37" s="1737" t="s">
        <v>30</v>
      </c>
      <c r="P37" s="1738">
        <v>100</v>
      </c>
      <c r="Q37" s="1741">
        <v>100</v>
      </c>
      <c r="R37" s="155"/>
      <c r="S37" s="1737" t="s">
        <v>30</v>
      </c>
      <c r="T37" s="1738">
        <v>100</v>
      </c>
      <c r="U37" s="1741">
        <v>100</v>
      </c>
      <c r="V37" s="155"/>
      <c r="W37" s="1737" t="s">
        <v>30</v>
      </c>
      <c r="X37" s="1738">
        <v>100</v>
      </c>
      <c r="Y37" s="1741">
        <v>100</v>
      </c>
      <c r="Z37" s="155"/>
      <c r="AA37" s="1737" t="s">
        <v>15</v>
      </c>
      <c r="AB37" s="1738">
        <v>100.3</v>
      </c>
      <c r="AC37" s="1738">
        <v>100</v>
      </c>
      <c r="AD37" s="155"/>
      <c r="AE37" s="1737" t="s">
        <v>30</v>
      </c>
      <c r="AF37" s="1739">
        <v>100</v>
      </c>
      <c r="AG37" s="1741">
        <v>100</v>
      </c>
    </row>
    <row r="38" spans="1:33">
      <c r="A38" s="109"/>
      <c r="B38" s="243" t="s">
        <v>1023</v>
      </c>
      <c r="C38" s="109"/>
      <c r="D38" s="109"/>
      <c r="E38" s="109"/>
      <c r="F38" s="109"/>
      <c r="G38" s="109"/>
      <c r="H38" s="109"/>
      <c r="I38" s="109"/>
      <c r="J38" s="109"/>
      <c r="K38" s="109"/>
      <c r="L38" s="109"/>
      <c r="O38" s="1737" t="s">
        <v>268</v>
      </c>
      <c r="P38" s="1738">
        <v>100</v>
      </c>
      <c r="Q38" s="1738">
        <v>100</v>
      </c>
      <c r="R38" s="155"/>
      <c r="S38" s="1737" t="s">
        <v>268</v>
      </c>
      <c r="T38" s="1738">
        <v>100</v>
      </c>
      <c r="U38" s="1746">
        <v>100</v>
      </c>
      <c r="V38" s="155"/>
      <c r="W38" s="1737" t="s">
        <v>268</v>
      </c>
      <c r="X38" s="1738">
        <v>100</v>
      </c>
      <c r="Y38" s="1746">
        <v>100</v>
      </c>
      <c r="Z38" s="155"/>
      <c r="AA38" s="1737" t="s">
        <v>30</v>
      </c>
      <c r="AB38" s="1738">
        <v>100</v>
      </c>
      <c r="AC38" s="1741">
        <v>100</v>
      </c>
      <c r="AD38" s="155"/>
      <c r="AE38" s="1737" t="s">
        <v>268</v>
      </c>
      <c r="AF38" s="1739">
        <v>100</v>
      </c>
      <c r="AG38" s="1746">
        <v>100</v>
      </c>
    </row>
    <row r="39" spans="1:33">
      <c r="A39" s="109"/>
      <c r="B39" s="242" t="s">
        <v>1024</v>
      </c>
      <c r="C39" s="109"/>
      <c r="D39" s="109"/>
      <c r="E39" s="109"/>
      <c r="F39" s="109"/>
      <c r="G39" s="109"/>
      <c r="H39" s="109"/>
      <c r="I39" s="109"/>
      <c r="J39" s="109"/>
      <c r="K39" s="109"/>
      <c r="L39" s="109"/>
      <c r="M39" s="1242"/>
      <c r="O39" s="1737" t="s">
        <v>18</v>
      </c>
      <c r="P39" s="1738">
        <v>100</v>
      </c>
      <c r="Q39" s="1738">
        <v>100</v>
      </c>
      <c r="R39" s="155"/>
      <c r="S39" s="1737" t="s">
        <v>18</v>
      </c>
      <c r="T39" s="1738">
        <v>100</v>
      </c>
      <c r="U39" s="1738">
        <v>100</v>
      </c>
      <c r="V39" s="155"/>
      <c r="W39" s="1737" t="s">
        <v>80</v>
      </c>
      <c r="X39" s="1738">
        <v>100</v>
      </c>
      <c r="Y39" s="1746">
        <v>100</v>
      </c>
      <c r="Z39" s="155"/>
      <c r="AA39" s="1737" t="s">
        <v>268</v>
      </c>
      <c r="AB39" s="1738">
        <v>100</v>
      </c>
      <c r="AC39" s="1746">
        <v>100</v>
      </c>
      <c r="AD39" s="155"/>
      <c r="AE39" s="1737" t="s">
        <v>80</v>
      </c>
      <c r="AF39" s="1739">
        <v>100</v>
      </c>
      <c r="AG39" s="1746">
        <v>100</v>
      </c>
    </row>
    <row r="40" spans="1:33">
      <c r="A40" s="109" t="s">
        <v>29</v>
      </c>
      <c r="B40" s="1305" t="s">
        <v>278</v>
      </c>
      <c r="C40" s="1305"/>
      <c r="D40" s="1305"/>
      <c r="E40" s="1305"/>
      <c r="F40" s="1305"/>
      <c r="G40" s="1305"/>
      <c r="H40" s="1305"/>
      <c r="I40" s="1305"/>
      <c r="J40" s="1305"/>
      <c r="K40" s="1305"/>
      <c r="L40" s="1305"/>
      <c r="M40" s="147"/>
      <c r="N40" s="147"/>
      <c r="O40" s="1737" t="s">
        <v>80</v>
      </c>
      <c r="P40" s="1738">
        <v>100</v>
      </c>
      <c r="Q40" s="1746">
        <v>100</v>
      </c>
      <c r="R40" s="155"/>
      <c r="S40" s="1737" t="s">
        <v>80</v>
      </c>
      <c r="T40" s="1738">
        <v>100</v>
      </c>
      <c r="U40" s="1746">
        <v>100</v>
      </c>
      <c r="V40" s="155"/>
      <c r="W40" s="1737" t="s">
        <v>19</v>
      </c>
      <c r="X40" s="1738">
        <v>99.7</v>
      </c>
      <c r="Y40" s="1738" t="s">
        <v>10</v>
      </c>
      <c r="Z40" s="155"/>
      <c r="AA40" s="1737" t="s">
        <v>29</v>
      </c>
      <c r="AB40" s="1741">
        <v>96.840572676534819</v>
      </c>
      <c r="AC40" s="1741">
        <v>97.16803777954911</v>
      </c>
      <c r="AD40" s="155"/>
      <c r="AE40" s="1737" t="s">
        <v>15</v>
      </c>
      <c r="AF40" s="1739">
        <v>99.5</v>
      </c>
      <c r="AG40" s="1739">
        <v>100</v>
      </c>
    </row>
    <row r="41" spans="1:33">
      <c r="A41" s="109" t="s">
        <v>30</v>
      </c>
      <c r="B41" s="109" t="s">
        <v>965</v>
      </c>
      <c r="C41" s="109"/>
      <c r="D41" s="109"/>
      <c r="E41" s="109"/>
      <c r="F41" s="109"/>
      <c r="G41" s="109"/>
      <c r="H41" s="109"/>
      <c r="I41" s="109"/>
      <c r="J41" s="109"/>
      <c r="K41" s="109"/>
      <c r="L41" s="109"/>
      <c r="O41" s="1737" t="s">
        <v>35</v>
      </c>
      <c r="P41" s="1738">
        <v>100</v>
      </c>
      <c r="Q41" s="1738">
        <v>100</v>
      </c>
      <c r="R41" s="155"/>
      <c r="S41" s="1737" t="s">
        <v>35</v>
      </c>
      <c r="T41" s="1738">
        <v>100</v>
      </c>
      <c r="U41" s="1738">
        <v>100</v>
      </c>
      <c r="V41" s="155"/>
      <c r="W41" s="1737" t="s">
        <v>15</v>
      </c>
      <c r="X41" s="1738">
        <v>98.6</v>
      </c>
      <c r="Y41" s="1738">
        <v>100</v>
      </c>
      <c r="Z41" s="155"/>
      <c r="AA41" s="1737" t="s">
        <v>13</v>
      </c>
      <c r="AB41" s="1741">
        <v>96.741797147701206</v>
      </c>
      <c r="AC41" s="1741">
        <v>97.328376164636026</v>
      </c>
      <c r="AD41" s="155"/>
      <c r="AE41" s="1737" t="s">
        <v>29</v>
      </c>
      <c r="AF41" s="1741">
        <v>97.490818432833819</v>
      </c>
      <c r="AG41" s="1741">
        <v>97.688168415370598</v>
      </c>
    </row>
    <row r="42" spans="1:33">
      <c r="A42" s="109" t="s">
        <v>14</v>
      </c>
      <c r="B42" s="109" t="s">
        <v>279</v>
      </c>
      <c r="C42" s="109"/>
      <c r="D42" s="109"/>
      <c r="E42" s="109"/>
      <c r="F42" s="109"/>
      <c r="G42" s="109"/>
      <c r="H42" s="109"/>
      <c r="I42" s="109"/>
      <c r="J42" s="109"/>
      <c r="K42" s="109"/>
      <c r="L42" s="109"/>
      <c r="O42" s="1737" t="s">
        <v>15</v>
      </c>
      <c r="P42" s="1738">
        <v>73.3</v>
      </c>
      <c r="Q42" s="1738">
        <v>100</v>
      </c>
      <c r="R42" s="155"/>
      <c r="S42" s="1737" t="s">
        <v>15</v>
      </c>
      <c r="T42" s="1738">
        <v>94.9</v>
      </c>
      <c r="U42" s="1738">
        <v>100</v>
      </c>
      <c r="V42" s="155"/>
      <c r="W42" s="1737" t="s">
        <v>29</v>
      </c>
      <c r="X42" s="1741">
        <v>98.049931496422587</v>
      </c>
      <c r="Y42" s="1741">
        <v>98.106574042697389</v>
      </c>
      <c r="Z42" s="155"/>
      <c r="AA42" s="1737" t="s">
        <v>19</v>
      </c>
      <c r="AB42" s="1738">
        <v>94</v>
      </c>
      <c r="AC42" s="1738" t="s">
        <v>10</v>
      </c>
      <c r="AD42" s="155"/>
      <c r="AE42" s="1737" t="s">
        <v>19</v>
      </c>
      <c r="AF42" s="1739">
        <v>97.3</v>
      </c>
      <c r="AG42" s="1738" t="s">
        <v>10</v>
      </c>
    </row>
    <row r="43" spans="1:33">
      <c r="A43" s="109" t="s">
        <v>15</v>
      </c>
      <c r="B43" s="109" t="s">
        <v>280</v>
      </c>
      <c r="C43" s="109"/>
      <c r="D43" s="109"/>
      <c r="E43" s="109"/>
      <c r="F43" s="109"/>
      <c r="G43" s="109"/>
      <c r="H43" s="109"/>
      <c r="I43" s="109"/>
      <c r="J43" s="109"/>
      <c r="K43" s="109"/>
      <c r="L43" s="109"/>
      <c r="O43" s="1737" t="s">
        <v>29</v>
      </c>
      <c r="P43" s="1741">
        <v>99.018966644865927</v>
      </c>
      <c r="Q43" s="1741">
        <v>98.40314324850408</v>
      </c>
      <c r="R43" s="155"/>
      <c r="S43" s="1737" t="s">
        <v>29</v>
      </c>
      <c r="T43" s="1741">
        <v>98.472663566642751</v>
      </c>
      <c r="U43" s="1741">
        <v>98.47179675158624</v>
      </c>
      <c r="V43" s="155"/>
      <c r="W43" s="1737" t="s">
        <v>13</v>
      </c>
      <c r="X43" s="1741">
        <v>96.603261568536666</v>
      </c>
      <c r="Y43" s="1741">
        <v>97.063187416799153</v>
      </c>
      <c r="Z43" s="155"/>
      <c r="AA43" s="1737" t="s">
        <v>20</v>
      </c>
      <c r="AB43" s="1741">
        <v>93.816712708148302</v>
      </c>
      <c r="AC43" s="1741">
        <v>91.381498038585889</v>
      </c>
      <c r="AD43" s="155"/>
      <c r="AE43" s="1737" t="s">
        <v>13</v>
      </c>
      <c r="AF43" s="1741">
        <v>96.663693842628845</v>
      </c>
      <c r="AG43" s="1741">
        <v>97.181691971364387</v>
      </c>
    </row>
    <row r="44" spans="1:33">
      <c r="A44" s="109" t="s">
        <v>17</v>
      </c>
      <c r="B44" s="109" t="s">
        <v>281</v>
      </c>
      <c r="C44" s="109"/>
      <c r="D44" s="109"/>
      <c r="E44" s="109"/>
      <c r="F44" s="109"/>
      <c r="G44" s="109"/>
      <c r="H44" s="109"/>
      <c r="I44" s="109"/>
      <c r="J44" s="109"/>
      <c r="K44" s="109"/>
      <c r="L44" s="109"/>
      <c r="O44" s="1737" t="s">
        <v>31</v>
      </c>
      <c r="P44" s="1738">
        <v>94.8</v>
      </c>
      <c r="Q44" s="1738" t="s">
        <v>10</v>
      </c>
      <c r="R44" s="155"/>
      <c r="S44" s="1737" t="s">
        <v>20</v>
      </c>
      <c r="T44" s="1741">
        <v>95.999932567348353</v>
      </c>
      <c r="U44" s="1741">
        <v>96.787745350634751</v>
      </c>
      <c r="V44" s="155"/>
      <c r="W44" s="1737" t="s">
        <v>31</v>
      </c>
      <c r="X44" s="1738">
        <v>95</v>
      </c>
      <c r="Y44" s="1738" t="s">
        <v>10</v>
      </c>
      <c r="Z44" s="155"/>
      <c r="AA44" s="1737" t="s">
        <v>31</v>
      </c>
      <c r="AB44" s="1738">
        <v>92.3</v>
      </c>
      <c r="AC44" s="1738" t="s">
        <v>10</v>
      </c>
      <c r="AD44" s="155"/>
      <c r="AE44" s="1737" t="s">
        <v>14</v>
      </c>
      <c r="AF44" s="1741">
        <v>88.9</v>
      </c>
      <c r="AG44" s="1741">
        <v>95.7</v>
      </c>
    </row>
    <row r="45" spans="1:33">
      <c r="A45" s="109" t="s">
        <v>31</v>
      </c>
      <c r="B45" s="109" t="s">
        <v>282</v>
      </c>
      <c r="C45" s="109"/>
      <c r="D45" s="109"/>
      <c r="E45" s="109"/>
      <c r="F45" s="109"/>
      <c r="G45" s="109"/>
      <c r="H45" s="109"/>
      <c r="I45" s="109"/>
      <c r="J45" s="109"/>
      <c r="K45" s="109"/>
      <c r="L45" s="109"/>
      <c r="O45" s="1737" t="s">
        <v>88</v>
      </c>
      <c r="P45" s="1738">
        <v>93.5</v>
      </c>
      <c r="Q45" s="1738" t="s">
        <v>10</v>
      </c>
      <c r="R45" s="155"/>
      <c r="S45" s="1737" t="s">
        <v>13</v>
      </c>
      <c r="T45" s="1741">
        <v>94.987904143714971</v>
      </c>
      <c r="U45" s="1741">
        <v>95.418573626191247</v>
      </c>
      <c r="V45" s="155"/>
      <c r="W45" s="1737" t="s">
        <v>20</v>
      </c>
      <c r="X45" s="1741">
        <v>90.999999999999986</v>
      </c>
      <c r="Y45" s="1741">
        <v>91.817630816890031</v>
      </c>
      <c r="Z45" s="155"/>
      <c r="AA45" s="1737" t="s">
        <v>77</v>
      </c>
      <c r="AB45" s="1738">
        <v>91.9</v>
      </c>
      <c r="AC45" s="1738" t="s">
        <v>10</v>
      </c>
      <c r="AD45" s="155"/>
      <c r="AE45" s="1737" t="s">
        <v>31</v>
      </c>
      <c r="AF45" s="1739">
        <v>94.1</v>
      </c>
      <c r="AG45" s="1738" t="s">
        <v>10</v>
      </c>
    </row>
    <row r="46" spans="1:33">
      <c r="A46" s="109" t="s">
        <v>268</v>
      </c>
      <c r="B46" s="109" t="s">
        <v>283</v>
      </c>
      <c r="C46" s="109"/>
      <c r="D46" s="109"/>
      <c r="E46" s="109"/>
      <c r="F46" s="109"/>
      <c r="G46" s="109"/>
      <c r="H46" s="109"/>
      <c r="I46" s="109"/>
      <c r="J46" s="109"/>
      <c r="K46" s="109"/>
      <c r="L46" s="109"/>
      <c r="O46" s="1737" t="s">
        <v>13</v>
      </c>
      <c r="P46" s="1741">
        <v>93.000973062976556</v>
      </c>
      <c r="Q46" s="1741">
        <v>93.578778415604916</v>
      </c>
      <c r="R46" s="155"/>
      <c r="S46" s="1737" t="s">
        <v>14</v>
      </c>
      <c r="T46" s="1741">
        <v>90.3</v>
      </c>
      <c r="U46" s="1741">
        <v>94</v>
      </c>
      <c r="V46" s="155"/>
      <c r="W46" s="1737" t="s">
        <v>14</v>
      </c>
      <c r="X46" s="1741">
        <v>89.1</v>
      </c>
      <c r="Y46" s="1741">
        <v>96</v>
      </c>
      <c r="Z46" s="155"/>
      <c r="AA46" s="1737" t="s">
        <v>14</v>
      </c>
      <c r="AB46" s="1741">
        <v>88.6</v>
      </c>
      <c r="AC46" s="1741">
        <v>95.1</v>
      </c>
      <c r="AD46" s="155"/>
      <c r="AE46" s="1737" t="s">
        <v>284</v>
      </c>
      <c r="AF46" s="1738">
        <v>90</v>
      </c>
      <c r="AG46" s="1738">
        <v>93</v>
      </c>
    </row>
    <row r="47" spans="1:33">
      <c r="A47" s="109" t="s">
        <v>20</v>
      </c>
      <c r="B47" s="109" t="s">
        <v>966</v>
      </c>
      <c r="C47" s="109"/>
      <c r="D47" s="109"/>
      <c r="E47" s="109"/>
      <c r="F47" s="109"/>
      <c r="G47" s="109"/>
      <c r="H47" s="109"/>
      <c r="I47" s="109"/>
      <c r="J47" s="109"/>
      <c r="K47" s="109"/>
      <c r="L47" s="109"/>
      <c r="O47" s="1737" t="s">
        <v>78</v>
      </c>
      <c r="P47" s="1744">
        <v>91.956003180492999</v>
      </c>
      <c r="Q47" s="1741"/>
      <c r="R47" s="155"/>
      <c r="S47" s="1737" t="s">
        <v>12</v>
      </c>
      <c r="T47" s="1907">
        <v>87.261927898163435</v>
      </c>
      <c r="U47" s="1748">
        <v>91.441050561147705</v>
      </c>
      <c r="V47" s="155"/>
      <c r="W47" s="1737" t="s">
        <v>199</v>
      </c>
      <c r="X47" s="1738">
        <v>87.022739999999999</v>
      </c>
      <c r="Y47" s="1738">
        <v>91.335980000000006</v>
      </c>
      <c r="Z47" s="155"/>
      <c r="AA47" s="1737" t="s">
        <v>88</v>
      </c>
      <c r="AB47" s="1738">
        <v>88.5</v>
      </c>
      <c r="AC47" s="1738" t="s">
        <v>10</v>
      </c>
      <c r="AD47" s="155"/>
      <c r="AE47" s="1737" t="s">
        <v>20</v>
      </c>
      <c r="AF47" s="1741">
        <v>92.193797638508286</v>
      </c>
      <c r="AG47" s="1741">
        <v>91.638939214088452</v>
      </c>
    </row>
    <row r="48" spans="1:33">
      <c r="A48" s="109" t="s">
        <v>21</v>
      </c>
      <c r="B48" s="109" t="s">
        <v>285</v>
      </c>
      <c r="C48" s="109"/>
      <c r="D48" s="109"/>
      <c r="E48" s="109"/>
      <c r="F48" s="109"/>
      <c r="G48" s="109"/>
      <c r="H48" s="109"/>
      <c r="I48" s="109"/>
      <c r="J48" s="109"/>
      <c r="K48" s="109"/>
      <c r="L48" s="109"/>
      <c r="O48" s="1737" t="s">
        <v>284</v>
      </c>
      <c r="P48" s="1738">
        <v>91</v>
      </c>
      <c r="Q48" s="1738">
        <v>94</v>
      </c>
      <c r="R48" s="155"/>
      <c r="S48" s="1737" t="s">
        <v>284</v>
      </c>
      <c r="T48" s="1738">
        <v>85</v>
      </c>
      <c r="U48" s="1738">
        <v>87</v>
      </c>
      <c r="V48" s="155"/>
      <c r="W48" s="1737" t="s">
        <v>77</v>
      </c>
      <c r="X48" s="1738">
        <v>85.2</v>
      </c>
      <c r="Y48" s="1738" t="s">
        <v>10</v>
      </c>
      <c r="Z48" s="155"/>
      <c r="AA48" s="1737" t="s">
        <v>199</v>
      </c>
      <c r="AB48" s="1738">
        <v>86.679019999999994</v>
      </c>
      <c r="AC48" s="1738">
        <v>91.797520000000006</v>
      </c>
      <c r="AD48" s="155"/>
      <c r="AE48" s="1737" t="s">
        <v>77</v>
      </c>
      <c r="AF48" s="1739">
        <v>88</v>
      </c>
      <c r="AG48" s="1738" t="s">
        <v>10</v>
      </c>
    </row>
    <row r="49" spans="1:33">
      <c r="A49" s="109"/>
      <c r="C49" s="109"/>
      <c r="D49" s="109"/>
      <c r="E49" s="109"/>
      <c r="F49" s="109"/>
      <c r="G49" s="109"/>
      <c r="H49" s="109"/>
      <c r="I49" s="109"/>
      <c r="J49" s="109"/>
      <c r="K49" s="109"/>
      <c r="L49" s="109"/>
      <c r="O49" s="1737" t="s">
        <v>199</v>
      </c>
      <c r="P49" s="1738">
        <v>87.492140000000006</v>
      </c>
      <c r="Q49" s="1738">
        <v>89.884379999999993</v>
      </c>
      <c r="R49" s="155"/>
      <c r="S49" s="1737" t="s">
        <v>199</v>
      </c>
      <c r="T49" s="1738">
        <v>87.049729999999997</v>
      </c>
      <c r="U49" s="1738">
        <v>86.851219999999998</v>
      </c>
      <c r="V49" s="155"/>
      <c r="W49" s="1737" t="s">
        <v>88</v>
      </c>
      <c r="X49" s="1738">
        <v>82.3</v>
      </c>
      <c r="Y49" s="1738" t="s">
        <v>10</v>
      </c>
      <c r="Z49" s="155"/>
      <c r="AA49" s="1737" t="s">
        <v>78</v>
      </c>
      <c r="AB49" s="1744">
        <v>71.353900138898993</v>
      </c>
      <c r="AC49" s="1738" t="s">
        <v>10</v>
      </c>
      <c r="AD49" s="155"/>
      <c r="AE49" s="1737" t="s">
        <v>199</v>
      </c>
      <c r="AF49" s="1739">
        <v>86.899379999999994</v>
      </c>
      <c r="AG49" s="1739">
        <v>91.505589999999998</v>
      </c>
    </row>
    <row r="50" spans="1:33">
      <c r="A50" s="109"/>
      <c r="C50" s="109"/>
      <c r="D50" s="109"/>
      <c r="E50" s="109"/>
      <c r="F50" s="109"/>
      <c r="G50" s="109"/>
      <c r="H50" s="109"/>
      <c r="I50" s="109"/>
      <c r="J50" s="109"/>
      <c r="K50" s="109"/>
      <c r="L50" s="109"/>
      <c r="O50" s="1737" t="s">
        <v>14</v>
      </c>
      <c r="P50" s="1741">
        <v>80.8</v>
      </c>
      <c r="Q50" s="1741">
        <v>86.8</v>
      </c>
      <c r="R50" s="155"/>
      <c r="S50" s="1737" t="s">
        <v>31</v>
      </c>
      <c r="T50" s="1738">
        <v>97.1</v>
      </c>
      <c r="U50" s="1738" t="s">
        <v>10</v>
      </c>
      <c r="V50" s="155"/>
      <c r="W50" s="1737" t="s">
        <v>35</v>
      </c>
      <c r="X50" s="1738">
        <v>54.2</v>
      </c>
      <c r="Y50" s="1738">
        <v>58.2</v>
      </c>
      <c r="Z50" s="155"/>
      <c r="AA50" s="1737" t="s">
        <v>35</v>
      </c>
      <c r="AB50" s="1738" t="s">
        <v>10</v>
      </c>
      <c r="AC50" s="1738">
        <v>69.099999999999994</v>
      </c>
      <c r="AD50" s="155"/>
      <c r="AE50" s="1737" t="s">
        <v>88</v>
      </c>
      <c r="AF50" s="1739">
        <v>85.9</v>
      </c>
      <c r="AG50" s="1738" t="s">
        <v>10</v>
      </c>
    </row>
    <row r="51" spans="1:33">
      <c r="C51" s="109"/>
      <c r="D51" s="109"/>
      <c r="E51" s="109"/>
      <c r="F51" s="109"/>
      <c r="G51" s="109"/>
      <c r="H51" s="109"/>
      <c r="I51" s="109"/>
      <c r="J51" s="109"/>
      <c r="K51" s="109"/>
      <c r="L51" s="109"/>
      <c r="O51" s="1737" t="s">
        <v>20</v>
      </c>
      <c r="P51" s="1741">
        <v>85.600154215215909</v>
      </c>
      <c r="Q51" s="1741">
        <v>85.285427130403747</v>
      </c>
      <c r="R51" s="155"/>
      <c r="S51" s="1737" t="s">
        <v>78</v>
      </c>
      <c r="T51" s="1744">
        <v>94.895308441050403</v>
      </c>
      <c r="U51" s="1738" t="s">
        <v>10</v>
      </c>
      <c r="V51" s="155"/>
      <c r="W51" s="1737" t="s">
        <v>78</v>
      </c>
      <c r="X51" s="1744">
        <v>81.509179612273698</v>
      </c>
      <c r="Y51" s="1738" t="s">
        <v>10</v>
      </c>
      <c r="Z51" s="155"/>
      <c r="AA51" s="1737"/>
      <c r="AB51" s="1747"/>
      <c r="AC51" s="1738"/>
      <c r="AD51" s="155"/>
      <c r="AE51" s="1737" t="s">
        <v>78</v>
      </c>
      <c r="AF51" s="1744">
        <v>72.000877257109394</v>
      </c>
      <c r="AG51" s="1738" t="s">
        <v>10</v>
      </c>
    </row>
    <row r="52" spans="1:33">
      <c r="G52" s="109"/>
      <c r="H52" s="109"/>
      <c r="I52" s="109"/>
      <c r="J52" s="109"/>
      <c r="K52" s="109"/>
      <c r="L52" s="109"/>
      <c r="O52" s="1737" t="s">
        <v>19</v>
      </c>
      <c r="P52" s="1738">
        <v>86.4</v>
      </c>
      <c r="Q52" s="1738" t="s">
        <v>10</v>
      </c>
      <c r="R52" s="155"/>
      <c r="S52" s="1737" t="s">
        <v>88</v>
      </c>
      <c r="T52" s="1738">
        <v>91.6</v>
      </c>
      <c r="U52" s="1738" t="s">
        <v>10</v>
      </c>
      <c r="V52" s="155"/>
      <c r="W52" s="1552"/>
      <c r="X52" s="1749"/>
      <c r="Y52" s="1751"/>
      <c r="Z52" s="155"/>
      <c r="AA52" s="1552" t="s">
        <v>271</v>
      </c>
      <c r="AB52" s="1747">
        <v>92.387077128560264</v>
      </c>
      <c r="AC52" s="1747">
        <v>93.541714664752334</v>
      </c>
      <c r="AD52" s="155"/>
      <c r="AE52" s="1737" t="s">
        <v>12</v>
      </c>
      <c r="AF52" s="1907">
        <v>68.709469324007742</v>
      </c>
      <c r="AG52" s="1748">
        <v>64.785626964722326</v>
      </c>
    </row>
    <row r="53" spans="1:33">
      <c r="G53" s="109"/>
      <c r="H53" s="109"/>
      <c r="I53" s="109"/>
      <c r="J53" s="109"/>
      <c r="K53" s="109"/>
      <c r="L53" s="109"/>
      <c r="O53" s="1737" t="s">
        <v>12</v>
      </c>
      <c r="P53" s="1907">
        <v>67.017704517704516</v>
      </c>
      <c r="Q53" s="1748">
        <v>66.162134427911752</v>
      </c>
      <c r="R53" s="155"/>
      <c r="S53" s="1737" t="s">
        <v>77</v>
      </c>
      <c r="T53" s="1738">
        <v>89.9</v>
      </c>
      <c r="U53" s="1738" t="s">
        <v>10</v>
      </c>
      <c r="V53" s="155"/>
      <c r="W53" s="1552" t="s">
        <v>271</v>
      </c>
      <c r="X53" s="1747">
        <v>90.552340845148876</v>
      </c>
      <c r="Y53" s="1747">
        <v>93.252337227638662</v>
      </c>
      <c r="Z53" s="155"/>
      <c r="AA53" s="155"/>
      <c r="AB53" s="155"/>
      <c r="AC53" s="155"/>
      <c r="AD53" s="155"/>
      <c r="AE53" s="1737" t="s">
        <v>35</v>
      </c>
      <c r="AF53" s="1739">
        <v>54.2</v>
      </c>
      <c r="AG53" s="1739">
        <v>61.840686591624618</v>
      </c>
    </row>
    <row r="54" spans="1:33">
      <c r="G54" s="109"/>
      <c r="H54" s="109"/>
      <c r="I54" s="109"/>
      <c r="J54" s="109"/>
      <c r="K54" s="109"/>
      <c r="L54" s="109"/>
      <c r="O54" s="1737" t="s">
        <v>77</v>
      </c>
      <c r="P54" s="1738">
        <v>46.9</v>
      </c>
      <c r="Q54" s="1738" t="s">
        <v>10</v>
      </c>
      <c r="R54" s="155"/>
      <c r="S54" s="1737" t="s">
        <v>19</v>
      </c>
      <c r="T54" s="1738">
        <v>76.5</v>
      </c>
      <c r="U54" s="1738" t="s">
        <v>10</v>
      </c>
      <c r="V54" s="155"/>
      <c r="W54" s="155"/>
      <c r="X54" s="155"/>
      <c r="Y54" s="155"/>
      <c r="Z54" s="155"/>
      <c r="AA54" s="155"/>
      <c r="AB54" s="155"/>
      <c r="AC54" s="155"/>
      <c r="AD54" s="155"/>
      <c r="AE54" s="1552"/>
      <c r="AF54" s="1747"/>
      <c r="AG54" s="1751"/>
    </row>
    <row r="55" spans="1:33">
      <c r="G55" s="109"/>
      <c r="H55" s="109"/>
      <c r="I55" s="109"/>
      <c r="J55" s="109"/>
      <c r="K55" s="109"/>
      <c r="L55" s="109"/>
      <c r="O55" s="1552"/>
      <c r="P55" s="1747"/>
      <c r="Q55" s="1751"/>
      <c r="R55" s="155"/>
      <c r="S55" s="1552"/>
      <c r="T55" s="1747"/>
      <c r="U55" s="1752"/>
      <c r="V55" s="155"/>
      <c r="W55" s="155"/>
      <c r="X55" s="503"/>
      <c r="Y55" s="503"/>
      <c r="Z55" s="155"/>
      <c r="AA55" s="155"/>
      <c r="AB55" s="503"/>
      <c r="AC55" s="503"/>
      <c r="AD55" s="155"/>
      <c r="AE55" s="1552" t="s">
        <v>271</v>
      </c>
      <c r="AF55" s="1747">
        <v>88.93282567618165</v>
      </c>
      <c r="AG55" s="1747">
        <v>91.111725263097526</v>
      </c>
    </row>
    <row r="56" spans="1:33">
      <c r="G56" s="109"/>
      <c r="H56" s="109"/>
      <c r="I56" s="109"/>
      <c r="J56" s="109"/>
      <c r="K56" s="109"/>
      <c r="L56" s="109"/>
      <c r="O56" s="1552" t="s">
        <v>271</v>
      </c>
      <c r="P56" s="1747">
        <v>88.376996756736446</v>
      </c>
      <c r="Q56" s="1747">
        <v>93.393374094032637</v>
      </c>
      <c r="R56" s="120"/>
      <c r="S56" s="1552" t="s">
        <v>271</v>
      </c>
      <c r="T56" s="1747">
        <v>93.553748145384446</v>
      </c>
      <c r="U56" s="1747">
        <v>96.151568176119994</v>
      </c>
      <c r="V56" s="120"/>
      <c r="W56" s="120"/>
      <c r="X56" s="120"/>
      <c r="Y56" s="120"/>
      <c r="Z56" s="120"/>
      <c r="AA56" s="120"/>
      <c r="AB56" s="120"/>
      <c r="AC56" s="120"/>
      <c r="AD56" s="120"/>
      <c r="AE56" s="120"/>
      <c r="AF56" s="1261"/>
      <c r="AG56" s="1261"/>
    </row>
    <row r="57" spans="1:33">
      <c r="G57" s="109"/>
      <c r="H57" s="109"/>
      <c r="I57" s="109"/>
      <c r="J57" s="109"/>
      <c r="K57" s="109"/>
      <c r="L57" s="109"/>
    </row>
    <row r="58" spans="1:33">
      <c r="G58" s="109"/>
      <c r="H58" s="109"/>
      <c r="I58" s="109"/>
      <c r="J58" s="109"/>
      <c r="K58" s="109"/>
      <c r="L58" s="109"/>
      <c r="O58" s="147" t="s">
        <v>272</v>
      </c>
      <c r="AB58" s="930" t="s">
        <v>798</v>
      </c>
    </row>
    <row r="59" spans="1:33">
      <c r="B59" s="930" t="s">
        <v>796</v>
      </c>
      <c r="C59" s="109"/>
      <c r="D59" s="109"/>
      <c r="E59" s="109"/>
      <c r="G59" s="109"/>
      <c r="L59" s="109"/>
      <c r="O59" s="735" t="s">
        <v>653</v>
      </c>
      <c r="P59" s="143"/>
      <c r="Q59" s="143"/>
      <c r="T59" s="143"/>
      <c r="U59" s="143"/>
      <c r="AC59" s="159" t="s">
        <v>288</v>
      </c>
      <c r="AD59" s="156"/>
      <c r="AE59" s="156"/>
      <c r="AF59" s="156"/>
    </row>
    <row r="60" spans="1:33">
      <c r="C60" s="159" t="s">
        <v>286</v>
      </c>
      <c r="D60" s="156"/>
      <c r="E60" s="156"/>
      <c r="P60" s="930" t="s">
        <v>797</v>
      </c>
    </row>
    <row r="61" spans="1:33">
      <c r="Q61" s="159" t="s">
        <v>287</v>
      </c>
      <c r="R61" s="156"/>
      <c r="S61" s="156"/>
    </row>
    <row r="80" spans="8:11">
      <c r="H80" s="931"/>
      <c r="I80" s="120"/>
      <c r="J80" s="120"/>
      <c r="K80" s="120"/>
    </row>
  </sheetData>
  <mergeCells count="22">
    <mergeCell ref="O33:Q33"/>
    <mergeCell ref="S33:U33"/>
    <mergeCell ref="W33:Y33"/>
    <mergeCell ref="AA33:AC33"/>
    <mergeCell ref="AE33:AG33"/>
    <mergeCell ref="P34:Q34"/>
    <mergeCell ref="T34:U34"/>
    <mergeCell ref="X34:Y34"/>
    <mergeCell ref="AB34:AC34"/>
    <mergeCell ref="AF34:AG34"/>
    <mergeCell ref="AE4:AG4"/>
    <mergeCell ref="P5:Q5"/>
    <mergeCell ref="T5:U5"/>
    <mergeCell ref="X5:Y5"/>
    <mergeCell ref="AB5:AC5"/>
    <mergeCell ref="AF5:AG5"/>
    <mergeCell ref="AA4:AC4"/>
    <mergeCell ref="A4:F4"/>
    <mergeCell ref="H4:M4"/>
    <mergeCell ref="O4:Q4"/>
    <mergeCell ref="S4:U4"/>
    <mergeCell ref="W4:Y4"/>
  </mergeCells>
  <dataValidations count="1">
    <dataValidation type="decimal" operator="greaterThanOrEqual" allowBlank="1" showInputMessage="1" showErrorMessage="1" errorTitle="Entrada no válida" error="Por favor, ingrese un valor numérico" sqref="U26 Q26 Y26 I26:J26">
      <formula1>0</formula1>
    </dataValidation>
  </dataValidations>
  <pageMargins left="0.34" right="0.17" top="0.57999999999999996" bottom="0.61" header="0.51181102362204722" footer="0.51181102362204722"/>
  <pageSetup paperSize="9" scale="45" orientation="landscape" horizontalDpi="4294967292" verticalDpi="4294967292" r:id="rId1"/>
  <drawing r:id="rId2"/>
</worksheet>
</file>

<file path=xl/worksheets/sheet34.xml><?xml version="1.0" encoding="utf-8"?>
<worksheet xmlns="http://schemas.openxmlformats.org/spreadsheetml/2006/main" xmlns:r="http://schemas.openxmlformats.org/officeDocument/2006/relationships">
  <sheetPr>
    <pageSetUpPr fitToPage="1"/>
  </sheetPr>
  <dimension ref="A1:K55"/>
  <sheetViews>
    <sheetView zoomScale="80" zoomScaleNormal="80" workbookViewId="0">
      <selection sqref="A1:B1"/>
    </sheetView>
  </sheetViews>
  <sheetFormatPr baseColWidth="10" defaultRowHeight="15"/>
  <cols>
    <col min="2" max="2" width="5.77734375" customWidth="1"/>
    <col min="3" max="3" width="6.21875" customWidth="1"/>
    <col min="4" max="4" width="5.77734375" customWidth="1"/>
    <col min="6" max="7" width="4.44140625" customWidth="1"/>
  </cols>
  <sheetData>
    <row r="1" spans="1:9" ht="18">
      <c r="A1" s="2384" t="s">
        <v>289</v>
      </c>
      <c r="B1" s="2384"/>
    </row>
    <row r="2" spans="1:9" ht="19.5" customHeight="1">
      <c r="A2" s="159" t="s">
        <v>940</v>
      </c>
    </row>
    <row r="3" spans="1:9" ht="11.85" customHeight="1"/>
    <row r="4" spans="1:9" ht="15.75">
      <c r="A4" s="1725"/>
      <c r="B4" s="1755">
        <v>2012</v>
      </c>
      <c r="C4" s="1755">
        <v>2014</v>
      </c>
      <c r="E4" s="1725"/>
      <c r="F4" s="1755">
        <v>2012</v>
      </c>
      <c r="G4" s="1755">
        <v>2014</v>
      </c>
      <c r="I4" s="814" t="s">
        <v>905</v>
      </c>
    </row>
    <row r="5" spans="1:9" ht="15" customHeight="1">
      <c r="A5" s="1728"/>
      <c r="B5" s="1730"/>
      <c r="C5" s="1730"/>
      <c r="I5" s="156"/>
    </row>
    <row r="6" spans="1:9">
      <c r="A6" s="1736" t="s">
        <v>88</v>
      </c>
      <c r="B6" s="1734" t="s">
        <v>11</v>
      </c>
      <c r="C6" s="1734" t="s">
        <v>11</v>
      </c>
      <c r="E6" s="1737" t="s">
        <v>268</v>
      </c>
      <c r="F6" s="1738">
        <v>100</v>
      </c>
      <c r="G6" s="1738">
        <v>100</v>
      </c>
    </row>
    <row r="7" spans="1:9">
      <c r="A7" s="1736" t="s">
        <v>12</v>
      </c>
      <c r="B7" s="1764">
        <v>87.261927898163435</v>
      </c>
      <c r="C7" s="1740">
        <v>91.441050561147705</v>
      </c>
      <c r="E7" s="1737" t="s">
        <v>80</v>
      </c>
      <c r="F7" s="1738">
        <v>100</v>
      </c>
      <c r="G7" s="1738">
        <v>100</v>
      </c>
    </row>
    <row r="8" spans="1:9">
      <c r="A8" s="1736" t="s">
        <v>13</v>
      </c>
      <c r="B8" s="1740">
        <v>71.548179576844376</v>
      </c>
      <c r="C8" s="1740">
        <v>73.44095287336512</v>
      </c>
      <c r="E8" s="1737" t="s">
        <v>35</v>
      </c>
      <c r="F8" s="1738">
        <v>100</v>
      </c>
      <c r="G8" s="1738">
        <v>100</v>
      </c>
    </row>
    <row r="9" spans="1:9">
      <c r="A9" s="1736" t="s">
        <v>29</v>
      </c>
      <c r="B9" s="1740">
        <v>96.389000195692901</v>
      </c>
      <c r="C9" s="1740">
        <v>96.936611420941006</v>
      </c>
      <c r="E9" s="1737" t="s">
        <v>29</v>
      </c>
      <c r="F9" s="1741">
        <v>96.389000195692901</v>
      </c>
      <c r="G9" s="1741">
        <v>96.936611420941006</v>
      </c>
    </row>
    <row r="10" spans="1:9">
      <c r="A10" s="1736" t="s">
        <v>30</v>
      </c>
      <c r="B10" s="1743">
        <v>90.8</v>
      </c>
      <c r="C10" s="1743">
        <v>94.251023834218998</v>
      </c>
      <c r="E10" s="1737" t="s">
        <v>20</v>
      </c>
      <c r="F10" s="1738">
        <v>95.999932567348353</v>
      </c>
      <c r="G10" s="1741">
        <v>96.787745350634751</v>
      </c>
    </row>
    <row r="11" spans="1:9">
      <c r="A11" s="1736" t="s">
        <v>14</v>
      </c>
      <c r="B11" s="1756">
        <v>90.3</v>
      </c>
      <c r="C11" s="1756">
        <v>94</v>
      </c>
      <c r="E11" s="1737" t="s">
        <v>30</v>
      </c>
      <c r="F11" s="1738">
        <v>90.8</v>
      </c>
      <c r="G11" s="1738">
        <v>94.251023834218998</v>
      </c>
    </row>
    <row r="12" spans="1:9">
      <c r="A12" s="1736" t="s">
        <v>15</v>
      </c>
      <c r="B12" s="1734">
        <v>94.9</v>
      </c>
      <c r="C12" s="1734">
        <v>81.400000000000006</v>
      </c>
      <c r="E12" s="1737" t="s">
        <v>14</v>
      </c>
      <c r="F12" s="1738">
        <v>90.3</v>
      </c>
      <c r="G12" s="1738">
        <v>94</v>
      </c>
    </row>
    <row r="13" spans="1:9">
      <c r="A13" s="1736" t="s">
        <v>17</v>
      </c>
      <c r="B13" s="1740" t="s">
        <v>10</v>
      </c>
      <c r="C13" s="1740" t="s">
        <v>10</v>
      </c>
      <c r="E13" s="1745" t="s">
        <v>12</v>
      </c>
      <c r="F13" s="1748">
        <v>87.261927898163435</v>
      </c>
      <c r="G13" s="1741">
        <v>91.441050561147705</v>
      </c>
    </row>
    <row r="14" spans="1:9">
      <c r="A14" s="1736" t="s">
        <v>31</v>
      </c>
      <c r="B14" s="1734">
        <v>87.7</v>
      </c>
      <c r="C14" s="1734" t="s">
        <v>11</v>
      </c>
      <c r="E14" s="1737" t="s">
        <v>284</v>
      </c>
      <c r="F14" s="1738">
        <v>85</v>
      </c>
      <c r="G14" s="1738">
        <v>87</v>
      </c>
    </row>
    <row r="15" spans="1:9">
      <c r="A15" s="1736" t="s">
        <v>268</v>
      </c>
      <c r="B15" s="1734">
        <v>100</v>
      </c>
      <c r="C15" s="1734">
        <v>100</v>
      </c>
      <c r="E15" s="1737" t="s">
        <v>15</v>
      </c>
      <c r="F15" s="1744">
        <v>94.9</v>
      </c>
      <c r="G15" s="1744">
        <v>81.400000000000006</v>
      </c>
    </row>
    <row r="16" spans="1:9">
      <c r="A16" s="1736" t="s">
        <v>18</v>
      </c>
      <c r="B16" s="1740" t="s">
        <v>10</v>
      </c>
      <c r="C16" s="1740" t="s">
        <v>10</v>
      </c>
      <c r="E16" s="1737" t="s">
        <v>199</v>
      </c>
      <c r="F16" s="1738">
        <v>78.752979999999994</v>
      </c>
      <c r="G16" s="1738">
        <v>76.942819999999998</v>
      </c>
    </row>
    <row r="17" spans="1:9">
      <c r="A17" s="1736" t="s">
        <v>19</v>
      </c>
      <c r="B17" s="1734">
        <v>49.5</v>
      </c>
      <c r="C17" s="1740" t="s">
        <v>10</v>
      </c>
      <c r="E17" s="1737" t="s">
        <v>13</v>
      </c>
      <c r="F17" s="1741">
        <v>71.548179576844376</v>
      </c>
      <c r="G17" s="1741">
        <v>73.44095287336512</v>
      </c>
    </row>
    <row r="18" spans="1:9">
      <c r="A18" s="1736" t="s">
        <v>20</v>
      </c>
      <c r="B18" s="1734">
        <v>95.999932567348353</v>
      </c>
      <c r="C18" s="1740">
        <v>96.787745350634751</v>
      </c>
      <c r="E18" s="1737" t="s">
        <v>78</v>
      </c>
      <c r="F18" s="1741">
        <v>93.255297173797402</v>
      </c>
      <c r="G18" s="1741" t="s">
        <v>10</v>
      </c>
    </row>
    <row r="19" spans="1:9">
      <c r="A19" s="1736" t="s">
        <v>21</v>
      </c>
      <c r="B19" s="1740" t="s">
        <v>10</v>
      </c>
      <c r="C19" s="1740" t="s">
        <v>10</v>
      </c>
      <c r="E19" s="1737" t="s">
        <v>31</v>
      </c>
      <c r="F19" s="1744">
        <v>87.7</v>
      </c>
      <c r="G19" s="1741" t="s">
        <v>10</v>
      </c>
      <c r="I19" s="126" t="s">
        <v>272</v>
      </c>
    </row>
    <row r="20" spans="1:9">
      <c r="A20" s="1736" t="s">
        <v>77</v>
      </c>
      <c r="B20" s="1734">
        <v>8.9</v>
      </c>
      <c r="C20" s="1740" t="s">
        <v>10</v>
      </c>
      <c r="E20" s="1737" t="s">
        <v>88</v>
      </c>
      <c r="F20" s="1738">
        <v>82.7</v>
      </c>
      <c r="G20" s="1738" t="s">
        <v>10</v>
      </c>
      <c r="I20" s="931"/>
    </row>
    <row r="21" spans="1:9">
      <c r="A21" s="1736" t="s">
        <v>78</v>
      </c>
      <c r="B21" s="1743">
        <v>93.255297173797402</v>
      </c>
      <c r="C21" s="1740" t="s">
        <v>10</v>
      </c>
      <c r="E21" s="1737" t="s">
        <v>19</v>
      </c>
      <c r="F21" s="1738">
        <v>49.5</v>
      </c>
      <c r="G21" s="1738" t="s">
        <v>10</v>
      </c>
    </row>
    <row r="22" spans="1:9">
      <c r="A22" s="1736" t="s">
        <v>199</v>
      </c>
      <c r="B22" s="1734">
        <v>78.752979999999994</v>
      </c>
      <c r="C22" s="1734">
        <v>76.942819999999998</v>
      </c>
      <c r="E22" s="1737" t="s">
        <v>77</v>
      </c>
      <c r="F22" s="1738">
        <v>8.9</v>
      </c>
      <c r="G22" s="1738" t="s">
        <v>10</v>
      </c>
    </row>
    <row r="23" spans="1:9">
      <c r="A23" s="1736" t="s">
        <v>80</v>
      </c>
      <c r="B23" s="1734">
        <v>100</v>
      </c>
      <c r="C23" s="1734">
        <v>100</v>
      </c>
      <c r="E23" s="1552"/>
      <c r="F23" s="1749"/>
      <c r="G23" s="1749"/>
    </row>
    <row r="24" spans="1:9">
      <c r="A24" s="1736" t="s">
        <v>284</v>
      </c>
      <c r="B24" s="1734">
        <v>85</v>
      </c>
      <c r="C24" s="1734">
        <v>87</v>
      </c>
      <c r="E24" s="1552" t="s">
        <v>271</v>
      </c>
      <c r="F24" s="1749">
        <v>83.144207338240406</v>
      </c>
      <c r="G24" s="1747">
        <v>91.016683670025643</v>
      </c>
    </row>
    <row r="25" spans="1:9">
      <c r="A25" s="1736" t="s">
        <v>35</v>
      </c>
      <c r="B25" s="1734">
        <v>100</v>
      </c>
      <c r="C25" s="1734">
        <v>100</v>
      </c>
      <c r="E25" s="147" t="s">
        <v>653</v>
      </c>
    </row>
    <row r="26" spans="1:9">
      <c r="A26" s="1736" t="s">
        <v>270</v>
      </c>
      <c r="B26" s="1740" t="s">
        <v>10</v>
      </c>
      <c r="C26" s="1740" t="s">
        <v>10</v>
      </c>
      <c r="G26" s="143"/>
    </row>
    <row r="27" spans="1:9">
      <c r="A27" s="1757"/>
      <c r="B27" s="1548"/>
      <c r="C27" s="1548"/>
    </row>
    <row r="28" spans="1:9">
      <c r="A28" s="1757" t="s">
        <v>271</v>
      </c>
      <c r="B28" s="1909">
        <v>83.144207338240406</v>
      </c>
      <c r="C28" s="1910">
        <v>91.016683670025643</v>
      </c>
      <c r="E28" s="245"/>
      <c r="F28" s="245"/>
      <c r="G28" s="245"/>
    </row>
    <row r="29" spans="1:9">
      <c r="A29" s="126" t="s">
        <v>272</v>
      </c>
      <c r="B29" s="126"/>
      <c r="C29" s="126"/>
      <c r="E29" s="245"/>
      <c r="F29" s="245"/>
      <c r="G29" s="245"/>
    </row>
    <row r="30" spans="1:9">
      <c r="A30" s="147" t="s">
        <v>26</v>
      </c>
      <c r="E30" s="245"/>
      <c r="F30" s="245"/>
      <c r="G30" s="245"/>
    </row>
    <row r="31" spans="1:9">
      <c r="A31" s="147" t="s">
        <v>88</v>
      </c>
      <c r="B31" s="109" t="s">
        <v>290</v>
      </c>
      <c r="C31" s="147"/>
      <c r="D31" s="147"/>
      <c r="E31" s="147"/>
      <c r="F31" s="147"/>
      <c r="G31" s="245"/>
    </row>
    <row r="32" spans="1:9">
      <c r="A32" s="771" t="s">
        <v>246</v>
      </c>
      <c r="B32" s="771" t="s">
        <v>985</v>
      </c>
      <c r="C32" s="771"/>
      <c r="D32" s="771"/>
      <c r="E32" s="771"/>
      <c r="F32" s="771"/>
      <c r="G32" s="772"/>
    </row>
    <row r="33" spans="1:11">
      <c r="A33" s="147" t="s">
        <v>13</v>
      </c>
      <c r="B33" s="765" t="s">
        <v>273</v>
      </c>
      <c r="C33" s="147"/>
      <c r="D33" s="147"/>
      <c r="E33" s="147"/>
      <c r="F33" s="147"/>
      <c r="G33" s="245"/>
      <c r="H33" s="245"/>
      <c r="I33" s="245"/>
      <c r="J33" s="245"/>
      <c r="K33" s="245"/>
    </row>
    <row r="34" spans="1:11">
      <c r="A34" s="147"/>
      <c r="B34" s="765" t="s">
        <v>291</v>
      </c>
      <c r="C34" s="147"/>
      <c r="D34" s="147"/>
      <c r="E34" s="766"/>
      <c r="F34" s="766"/>
      <c r="G34" s="246"/>
      <c r="H34" s="245"/>
      <c r="I34" s="245"/>
      <c r="J34" s="245"/>
      <c r="K34" s="245"/>
    </row>
    <row r="35" spans="1:11">
      <c r="A35" s="147"/>
      <c r="B35" s="766" t="s">
        <v>292</v>
      </c>
      <c r="C35" s="147"/>
      <c r="D35" s="147"/>
      <c r="E35" s="766"/>
      <c r="F35" s="766"/>
      <c r="G35" s="246"/>
      <c r="H35" s="245"/>
      <c r="I35" s="245"/>
      <c r="J35" s="245"/>
      <c r="K35" s="245"/>
    </row>
    <row r="36" spans="1:11">
      <c r="A36" s="147"/>
      <c r="B36" s="766" t="s">
        <v>293</v>
      </c>
      <c r="C36" s="147"/>
      <c r="D36" s="147"/>
      <c r="E36" s="766"/>
      <c r="F36" s="766"/>
      <c r="G36" s="246"/>
      <c r="H36" s="245"/>
      <c r="I36" s="245"/>
      <c r="J36" s="245"/>
      <c r="K36" s="245"/>
    </row>
    <row r="37" spans="1:11">
      <c r="A37" s="147"/>
      <c r="B37" s="767" t="s">
        <v>294</v>
      </c>
      <c r="C37" s="147"/>
      <c r="D37" s="147"/>
      <c r="E37" s="766"/>
      <c r="F37" s="766"/>
      <c r="H37" s="245"/>
      <c r="I37" s="245"/>
      <c r="J37" s="245"/>
      <c r="K37" s="245"/>
    </row>
    <row r="38" spans="1:11">
      <c r="A38" s="147"/>
      <c r="B38" s="766" t="s">
        <v>295</v>
      </c>
      <c r="C38" s="147"/>
      <c r="D38" s="147"/>
      <c r="E38" s="766"/>
      <c r="F38" s="766"/>
      <c r="G38" s="246"/>
      <c r="H38" s="245"/>
      <c r="I38" s="245"/>
      <c r="J38" s="245"/>
      <c r="K38" s="245"/>
    </row>
    <row r="39" spans="1:11">
      <c r="A39" s="147" t="s">
        <v>29</v>
      </c>
      <c r="B39" s="766" t="s">
        <v>296</v>
      </c>
      <c r="C39" s="766"/>
      <c r="D39" s="766"/>
      <c r="E39" s="147"/>
      <c r="F39" s="147"/>
      <c r="H39" s="245"/>
      <c r="I39" s="245"/>
      <c r="J39" s="245"/>
      <c r="K39" s="245"/>
    </row>
    <row r="40" spans="1:11">
      <c r="A40" s="147"/>
      <c r="B40" s="766" t="s">
        <v>297</v>
      </c>
      <c r="C40" s="766"/>
      <c r="D40" s="766"/>
      <c r="E40" s="147"/>
      <c r="F40" s="147"/>
      <c r="I40" s="245"/>
      <c r="J40" s="245"/>
      <c r="K40" s="245"/>
    </row>
    <row r="41" spans="1:11">
      <c r="A41" s="147"/>
      <c r="B41" s="766" t="s">
        <v>298</v>
      </c>
      <c r="C41" s="766"/>
      <c r="D41" s="766"/>
      <c r="E41" s="147"/>
      <c r="F41" s="147"/>
      <c r="I41" s="245"/>
      <c r="J41" s="245"/>
      <c r="K41" s="245"/>
    </row>
    <row r="42" spans="1:11">
      <c r="A42" s="147" t="s">
        <v>30</v>
      </c>
      <c r="B42" s="766" t="s">
        <v>299</v>
      </c>
      <c r="C42" s="766"/>
      <c r="D42" s="766"/>
      <c r="E42" s="147"/>
      <c r="F42" s="147"/>
    </row>
    <row r="43" spans="1:11">
      <c r="A43" s="147" t="s">
        <v>14</v>
      </c>
      <c r="B43" s="766" t="s">
        <v>300</v>
      </c>
      <c r="C43" s="766"/>
      <c r="D43" s="766"/>
      <c r="E43" s="147"/>
      <c r="F43" s="147"/>
      <c r="H43" s="246"/>
    </row>
    <row r="44" spans="1:11">
      <c r="A44" s="147" t="s">
        <v>15</v>
      </c>
      <c r="B44" s="766" t="s">
        <v>280</v>
      </c>
      <c r="C44" s="766"/>
      <c r="D44" s="766"/>
      <c r="E44" s="147"/>
      <c r="F44" s="147"/>
    </row>
    <row r="45" spans="1:11">
      <c r="A45" s="147" t="s">
        <v>17</v>
      </c>
      <c r="B45" s="147"/>
      <c r="C45" s="147"/>
      <c r="D45" s="147"/>
      <c r="E45" s="147"/>
      <c r="F45" s="147"/>
    </row>
    <row r="46" spans="1:11" ht="15.75">
      <c r="A46" s="147" t="s">
        <v>31</v>
      </c>
      <c r="B46" s="764" t="s">
        <v>301</v>
      </c>
      <c r="C46" s="764"/>
      <c r="D46" s="764"/>
      <c r="E46" s="764"/>
      <c r="F46" s="764"/>
      <c r="G46" s="247"/>
      <c r="H46" s="247"/>
    </row>
    <row r="47" spans="1:11" ht="15.75">
      <c r="A47" s="147" t="s">
        <v>78</v>
      </c>
      <c r="B47" s="764" t="s">
        <v>281</v>
      </c>
      <c r="C47" s="764"/>
      <c r="D47" s="147"/>
      <c r="E47" s="147"/>
      <c r="F47" s="147"/>
    </row>
    <row r="48" spans="1:11">
      <c r="A48" s="147" t="s">
        <v>199</v>
      </c>
      <c r="B48" s="766" t="s">
        <v>302</v>
      </c>
      <c r="C48" s="766"/>
      <c r="D48" s="147"/>
      <c r="E48" s="147"/>
      <c r="F48" s="147"/>
    </row>
    <row r="49" spans="1:8">
      <c r="A49" s="147"/>
      <c r="B49" s="766" t="s">
        <v>283</v>
      </c>
      <c r="C49" s="766"/>
      <c r="D49" s="147"/>
      <c r="E49" s="766"/>
      <c r="F49" s="766"/>
      <c r="G49" s="246"/>
    </row>
    <row r="50" spans="1:8" ht="15.75">
      <c r="A50" s="147"/>
      <c r="B50" s="147"/>
      <c r="C50" s="147"/>
      <c r="D50" s="764"/>
      <c r="E50" s="766"/>
      <c r="F50" s="766"/>
      <c r="G50" s="246"/>
    </row>
    <row r="51" spans="1:8">
      <c r="D51" s="246"/>
    </row>
    <row r="52" spans="1:8">
      <c r="D52" s="246"/>
    </row>
    <row r="53" spans="1:8">
      <c r="E53" s="247"/>
      <c r="F53" s="247"/>
    </row>
    <row r="54" spans="1:8">
      <c r="H54" s="246"/>
    </row>
    <row r="55" spans="1:8">
      <c r="H55" s="246"/>
    </row>
  </sheetData>
  <mergeCells count="1">
    <mergeCell ref="A1:B1"/>
  </mergeCells>
  <pageMargins left="0.17" right="0.2" top="0.47" bottom="0.63" header="0.39" footer="0.51181102362204722"/>
  <pageSetup paperSize="9" scale="69" orientation="landscape" horizontalDpi="4294967292" verticalDpi="4294967292" r:id="rId1"/>
  <drawing r:id="rId2"/>
</worksheet>
</file>

<file path=xl/worksheets/sheet35.xml><?xml version="1.0" encoding="utf-8"?>
<worksheet xmlns="http://schemas.openxmlformats.org/spreadsheetml/2006/main" xmlns:r="http://schemas.openxmlformats.org/officeDocument/2006/relationships">
  <sheetPr>
    <pageSetUpPr fitToPage="1"/>
  </sheetPr>
  <dimension ref="A1:S51"/>
  <sheetViews>
    <sheetView zoomScale="80" zoomScaleNormal="80" workbookViewId="0">
      <selection sqref="A1:B1"/>
    </sheetView>
  </sheetViews>
  <sheetFormatPr baseColWidth="10" defaultRowHeight="15"/>
  <cols>
    <col min="2" max="3" width="6.21875" customWidth="1"/>
    <col min="4" max="4" width="7.6640625" customWidth="1"/>
    <col min="5" max="5" width="1.6640625" customWidth="1"/>
    <col min="7" max="8" width="6.21875" customWidth="1"/>
    <col min="9" max="9" width="7.6640625" customWidth="1"/>
    <col min="10" max="10" width="2" customWidth="1"/>
    <col min="12" max="13" width="4.44140625" customWidth="1"/>
    <col min="14" max="14" width="1.6640625" customWidth="1"/>
    <col min="16" max="17" width="4.44140625" customWidth="1"/>
  </cols>
  <sheetData>
    <row r="1" spans="1:19" ht="18">
      <c r="A1" s="2384" t="s">
        <v>303</v>
      </c>
      <c r="B1" s="2384"/>
    </row>
    <row r="2" spans="1:19">
      <c r="A2" s="159" t="s">
        <v>939</v>
      </c>
    </row>
    <row r="3" spans="1:19">
      <c r="A3" s="159"/>
    </row>
    <row r="4" spans="1:19" ht="30.95" customHeight="1">
      <c r="A4" s="1758"/>
      <c r="B4" s="2385" t="s">
        <v>260</v>
      </c>
      <c r="C4" s="2386"/>
      <c r="D4" s="2387"/>
      <c r="F4" s="1758"/>
      <c r="G4" s="2385" t="s">
        <v>261</v>
      </c>
      <c r="H4" s="2386"/>
      <c r="I4" s="2387"/>
      <c r="K4" s="2388" t="s">
        <v>266</v>
      </c>
      <c r="L4" s="2388"/>
      <c r="M4" s="2388"/>
      <c r="O4" s="2388" t="s">
        <v>266</v>
      </c>
      <c r="P4" s="2388"/>
      <c r="Q4" s="2388"/>
    </row>
    <row r="5" spans="1:19" ht="15" customHeight="1">
      <c r="A5" s="1723"/>
      <c r="B5" s="1726" t="s">
        <v>264</v>
      </c>
      <c r="C5" s="1726" t="s">
        <v>265</v>
      </c>
      <c r="D5" s="1726" t="s">
        <v>266</v>
      </c>
      <c r="F5" s="1723"/>
      <c r="G5" s="1726" t="s">
        <v>264</v>
      </c>
      <c r="H5" s="1726" t="s">
        <v>265</v>
      </c>
      <c r="I5" s="1726" t="s">
        <v>266</v>
      </c>
      <c r="K5" s="1759"/>
      <c r="L5" s="1755">
        <v>2012</v>
      </c>
      <c r="M5" s="1755">
        <v>2014</v>
      </c>
      <c r="O5" s="1759"/>
      <c r="P5" s="1755">
        <v>2012</v>
      </c>
      <c r="Q5" s="1755">
        <v>2014</v>
      </c>
      <c r="S5" s="527" t="s">
        <v>906</v>
      </c>
    </row>
    <row r="6" spans="1:19">
      <c r="A6" s="1728"/>
      <c r="B6" s="1760"/>
      <c r="C6" s="1760"/>
      <c r="D6" s="1760"/>
      <c r="F6" s="1728"/>
      <c r="G6" s="1730"/>
      <c r="H6" s="1730"/>
      <c r="I6" s="1730"/>
      <c r="K6" s="1761"/>
      <c r="L6" s="1761"/>
      <c r="M6" s="1761"/>
      <c r="O6" s="248"/>
      <c r="P6" s="249"/>
      <c r="Q6" s="249"/>
    </row>
    <row r="7" spans="1:19">
      <c r="A7" s="1733" t="s">
        <v>88</v>
      </c>
      <c r="B7" s="1762" t="s">
        <v>11</v>
      </c>
      <c r="C7" s="1762" t="s">
        <v>11</v>
      </c>
      <c r="D7" s="1763" t="s">
        <v>11</v>
      </c>
      <c r="E7" s="126"/>
      <c r="F7" s="1733" t="s">
        <v>88</v>
      </c>
      <c r="G7" s="1762" t="s">
        <v>11</v>
      </c>
      <c r="H7" s="1762" t="s">
        <v>11</v>
      </c>
      <c r="I7" s="1763" t="s">
        <v>11</v>
      </c>
      <c r="J7" s="126"/>
      <c r="K7" s="1745" t="s">
        <v>88</v>
      </c>
      <c r="L7" s="1739" t="s">
        <v>11</v>
      </c>
      <c r="M7" s="1739" t="s">
        <v>11</v>
      </c>
      <c r="N7" s="155"/>
      <c r="O7" s="1745" t="s">
        <v>268</v>
      </c>
      <c r="P7" s="1739">
        <v>100</v>
      </c>
      <c r="Q7" s="1739">
        <v>100</v>
      </c>
      <c r="R7" s="126"/>
    </row>
    <row r="8" spans="1:19">
      <c r="A8" s="1733" t="s">
        <v>12</v>
      </c>
      <c r="B8" s="1764" t="s">
        <v>10</v>
      </c>
      <c r="C8" s="1764" t="s">
        <v>10</v>
      </c>
      <c r="D8" s="1764">
        <v>68.709469324007742</v>
      </c>
      <c r="E8" s="126"/>
      <c r="F8" s="1733" t="s">
        <v>12</v>
      </c>
      <c r="G8" s="1764" t="s">
        <v>10</v>
      </c>
      <c r="H8" s="1764" t="s">
        <v>10</v>
      </c>
      <c r="I8" s="1764">
        <v>64.785626964722326</v>
      </c>
      <c r="J8" s="126"/>
      <c r="K8" s="1745" t="s">
        <v>12</v>
      </c>
      <c r="L8" s="1748">
        <v>68.709469324007742</v>
      </c>
      <c r="M8" s="1748">
        <v>64.785626964722326</v>
      </c>
      <c r="N8" s="155"/>
      <c r="O8" s="1745" t="s">
        <v>80</v>
      </c>
      <c r="P8" s="1739">
        <v>95.6</v>
      </c>
      <c r="Q8" s="1739">
        <v>96</v>
      </c>
      <c r="R8" s="126"/>
    </row>
    <row r="9" spans="1:19">
      <c r="A9" s="1733" t="s">
        <v>13</v>
      </c>
      <c r="B9" s="1740">
        <v>86.495099930550197</v>
      </c>
      <c r="C9" s="1740">
        <v>92.189255676340537</v>
      </c>
      <c r="D9" s="1740">
        <v>88.979016212767192</v>
      </c>
      <c r="E9" s="126"/>
      <c r="F9" s="1736" t="s">
        <v>13</v>
      </c>
      <c r="G9" s="1740">
        <v>87.083607976942858</v>
      </c>
      <c r="H9" s="1740">
        <v>92.421387068700724</v>
      </c>
      <c r="I9" s="1740">
        <v>89.468894452316178</v>
      </c>
      <c r="J9" s="126"/>
      <c r="K9" s="1745" t="s">
        <v>13</v>
      </c>
      <c r="L9" s="1741">
        <v>88.979016212767192</v>
      </c>
      <c r="M9" s="1741">
        <v>89.468894452316178</v>
      </c>
      <c r="N9" s="155"/>
      <c r="O9" s="1745" t="s">
        <v>14</v>
      </c>
      <c r="P9" s="1741">
        <v>88.9</v>
      </c>
      <c r="Q9" s="1741">
        <v>95.671088858415715</v>
      </c>
      <c r="R9" s="126"/>
    </row>
    <row r="10" spans="1:19">
      <c r="A10" s="1733" t="s">
        <v>29</v>
      </c>
      <c r="B10" s="1740">
        <v>95.621860252702078</v>
      </c>
      <c r="C10" s="1740">
        <v>94.333090673784682</v>
      </c>
      <c r="D10" s="1740">
        <v>94.823472642950975</v>
      </c>
      <c r="E10" s="126"/>
      <c r="F10" s="1736" t="s">
        <v>29</v>
      </c>
      <c r="G10" s="1740">
        <v>96.235739297413303</v>
      </c>
      <c r="H10" s="1740">
        <v>94.76771292355356</v>
      </c>
      <c r="I10" s="1740">
        <v>95.366215714719473</v>
      </c>
      <c r="J10" s="126"/>
      <c r="K10" s="1745" t="s">
        <v>29</v>
      </c>
      <c r="L10" s="1741">
        <v>94.823472642950975</v>
      </c>
      <c r="M10" s="1741">
        <v>95.366215714719473</v>
      </c>
      <c r="N10" s="155"/>
      <c r="O10" s="1745" t="s">
        <v>29</v>
      </c>
      <c r="P10" s="1741">
        <v>94.823472642950975</v>
      </c>
      <c r="Q10" s="1741">
        <v>95.366215714719473</v>
      </c>
      <c r="R10" s="126"/>
    </row>
    <row r="11" spans="1:19">
      <c r="A11" s="1733" t="s">
        <v>30</v>
      </c>
      <c r="B11" s="1743">
        <v>89.527078718209395</v>
      </c>
      <c r="C11" s="1743">
        <v>92.214071357119494</v>
      </c>
      <c r="D11" s="1765">
        <v>90.346696008765605</v>
      </c>
      <c r="E11" s="126"/>
      <c r="F11" s="1736" t="s">
        <v>30</v>
      </c>
      <c r="G11" s="1743">
        <v>92.895073335840607</v>
      </c>
      <c r="H11" s="1743">
        <v>94.224899071126103</v>
      </c>
      <c r="I11" s="1765">
        <v>93.313011904025103</v>
      </c>
      <c r="J11" s="126"/>
      <c r="K11" s="1745" t="s">
        <v>30</v>
      </c>
      <c r="L11" s="1766">
        <v>90.346696008765605</v>
      </c>
      <c r="M11" s="1766">
        <v>93.313011904025103</v>
      </c>
      <c r="N11" s="155"/>
      <c r="O11" s="1745" t="s">
        <v>30</v>
      </c>
      <c r="P11" s="1766">
        <v>90.346696008765605</v>
      </c>
      <c r="Q11" s="1766">
        <v>93.313011904025103</v>
      </c>
      <c r="R11" s="126"/>
    </row>
    <row r="12" spans="1:19">
      <c r="A12" s="1733" t="s">
        <v>14</v>
      </c>
      <c r="B12" s="1740">
        <v>89.1</v>
      </c>
      <c r="C12" s="1740">
        <v>88.6</v>
      </c>
      <c r="D12" s="1740">
        <v>88.9</v>
      </c>
      <c r="E12" s="126"/>
      <c r="F12" s="1736" t="s">
        <v>14</v>
      </c>
      <c r="G12" s="1740">
        <v>95.987988581836206</v>
      </c>
      <c r="H12" s="1740">
        <v>95.089341279888089</v>
      </c>
      <c r="I12" s="1740">
        <v>95.671088858415715</v>
      </c>
      <c r="J12" s="126"/>
      <c r="K12" s="1745" t="s">
        <v>14</v>
      </c>
      <c r="L12" s="1741">
        <v>88.9</v>
      </c>
      <c r="M12" s="1741">
        <v>95.671088858415715</v>
      </c>
      <c r="N12" s="155"/>
      <c r="O12" s="1745" t="s">
        <v>284</v>
      </c>
      <c r="P12" s="1739">
        <v>90</v>
      </c>
      <c r="Q12" s="1739">
        <v>93</v>
      </c>
      <c r="R12" s="126"/>
    </row>
    <row r="13" spans="1:19">
      <c r="A13" s="1733" t="s">
        <v>15</v>
      </c>
      <c r="B13" s="1734">
        <v>98.6</v>
      </c>
      <c r="C13" s="1734">
        <v>100.3</v>
      </c>
      <c r="D13" s="1735">
        <v>99.5</v>
      </c>
      <c r="E13" s="126"/>
      <c r="F13" s="1736" t="s">
        <v>15</v>
      </c>
      <c r="G13" s="1734">
        <v>82.3</v>
      </c>
      <c r="H13" s="1734">
        <v>75.400000000000006</v>
      </c>
      <c r="I13" s="1735">
        <v>78.900000000000006</v>
      </c>
      <c r="J13" s="126"/>
      <c r="K13" s="1745" t="s">
        <v>15</v>
      </c>
      <c r="L13" s="1739">
        <v>99.5</v>
      </c>
      <c r="M13" s="1739">
        <v>78.900000000000006</v>
      </c>
      <c r="N13" s="155"/>
      <c r="O13" s="1745" t="s">
        <v>20</v>
      </c>
      <c r="P13" s="1741">
        <v>92.193797638508286</v>
      </c>
      <c r="Q13" s="1741">
        <v>91.638939214088452</v>
      </c>
      <c r="R13" s="126"/>
    </row>
    <row r="14" spans="1:19">
      <c r="A14" s="1733" t="s">
        <v>17</v>
      </c>
      <c r="B14" s="1740" t="s">
        <v>10</v>
      </c>
      <c r="C14" s="1740" t="s">
        <v>10</v>
      </c>
      <c r="D14" s="1740" t="s">
        <v>10</v>
      </c>
      <c r="E14" s="126"/>
      <c r="F14" s="1736" t="s">
        <v>17</v>
      </c>
      <c r="G14" s="1740" t="s">
        <v>10</v>
      </c>
      <c r="H14" s="1740" t="s">
        <v>10</v>
      </c>
      <c r="I14" s="1740" t="s">
        <v>10</v>
      </c>
      <c r="J14" s="126"/>
      <c r="K14" s="1745" t="s">
        <v>17</v>
      </c>
      <c r="L14" s="1741" t="s">
        <v>10</v>
      </c>
      <c r="M14" s="1741" t="s">
        <v>10</v>
      </c>
      <c r="N14" s="155"/>
      <c r="O14" s="1745" t="s">
        <v>13</v>
      </c>
      <c r="P14" s="1741">
        <v>88.979016212767192</v>
      </c>
      <c r="Q14" s="1741">
        <v>89.468894452316178</v>
      </c>
      <c r="R14" s="126"/>
    </row>
    <row r="15" spans="1:19">
      <c r="A15" s="1733" t="s">
        <v>31</v>
      </c>
      <c r="B15" s="1734">
        <v>23.4</v>
      </c>
      <c r="C15" s="1734">
        <v>28.7</v>
      </c>
      <c r="D15" s="1735">
        <v>25.3</v>
      </c>
      <c r="E15" s="126"/>
      <c r="F15" s="1736" t="s">
        <v>31</v>
      </c>
      <c r="G15" s="1734" t="s">
        <v>11</v>
      </c>
      <c r="H15" s="1734" t="s">
        <v>11</v>
      </c>
      <c r="I15" s="1735" t="s">
        <v>11</v>
      </c>
      <c r="J15" s="126"/>
      <c r="K15" s="1745" t="s">
        <v>31</v>
      </c>
      <c r="L15" s="1739">
        <v>25.3</v>
      </c>
      <c r="M15" s="1739" t="s">
        <v>10</v>
      </c>
      <c r="N15" s="155"/>
      <c r="O15" s="1745" t="s">
        <v>199</v>
      </c>
      <c r="P15" s="1739">
        <v>80.617400000000004</v>
      </c>
      <c r="Q15" s="1739">
        <v>84.094989999999996</v>
      </c>
      <c r="R15" s="126"/>
    </row>
    <row r="16" spans="1:19">
      <c r="A16" s="1733" t="s">
        <v>268</v>
      </c>
      <c r="B16" s="1734">
        <v>100</v>
      </c>
      <c r="C16" s="1734">
        <v>100</v>
      </c>
      <c r="D16" s="1735">
        <v>100</v>
      </c>
      <c r="E16" s="126"/>
      <c r="F16" s="1736" t="s">
        <v>268</v>
      </c>
      <c r="G16" s="1734">
        <v>100</v>
      </c>
      <c r="H16" s="1734">
        <v>100</v>
      </c>
      <c r="I16" s="1735">
        <v>100</v>
      </c>
      <c r="J16" s="126"/>
      <c r="K16" s="1745" t="s">
        <v>268</v>
      </c>
      <c r="L16" s="1739">
        <v>100</v>
      </c>
      <c r="M16" s="1739">
        <v>100</v>
      </c>
      <c r="N16" s="155"/>
      <c r="O16" s="1745" t="s">
        <v>15</v>
      </c>
      <c r="P16" s="1739">
        <v>99.5</v>
      </c>
      <c r="Q16" s="1739">
        <v>78.900000000000006</v>
      </c>
      <c r="R16" s="126"/>
    </row>
    <row r="17" spans="1:18">
      <c r="A17" s="1733" t="s">
        <v>18</v>
      </c>
      <c r="B17" s="1734" t="s">
        <v>10</v>
      </c>
      <c r="C17" s="1734" t="s">
        <v>10</v>
      </c>
      <c r="D17" s="1735" t="s">
        <v>10</v>
      </c>
      <c r="E17" s="126"/>
      <c r="F17" s="1736" t="s">
        <v>18</v>
      </c>
      <c r="G17" s="1734" t="s">
        <v>10</v>
      </c>
      <c r="H17" s="1734" t="s">
        <v>10</v>
      </c>
      <c r="I17" s="1735" t="s">
        <v>10</v>
      </c>
      <c r="J17" s="126"/>
      <c r="K17" s="1745" t="s">
        <v>18</v>
      </c>
      <c r="L17" s="1739" t="s">
        <v>10</v>
      </c>
      <c r="M17" s="1739" t="s">
        <v>10</v>
      </c>
      <c r="N17" s="155"/>
      <c r="O17" s="1745" t="s">
        <v>19</v>
      </c>
      <c r="P17" s="1739">
        <v>89.4</v>
      </c>
      <c r="Q17" s="1767"/>
      <c r="R17" s="126"/>
    </row>
    <row r="18" spans="1:18">
      <c r="A18" s="1733" t="s">
        <v>19</v>
      </c>
      <c r="B18" s="1734">
        <v>86.1</v>
      </c>
      <c r="C18" s="1734">
        <v>94</v>
      </c>
      <c r="D18" s="1735">
        <v>89.4</v>
      </c>
      <c r="E18" s="126"/>
      <c r="F18" s="1736" t="s">
        <v>19</v>
      </c>
      <c r="G18" s="1734" t="s">
        <v>10</v>
      </c>
      <c r="H18" s="1734" t="s">
        <v>10</v>
      </c>
      <c r="I18" s="1735" t="s">
        <v>10</v>
      </c>
      <c r="J18" s="126"/>
      <c r="K18" s="1745" t="s">
        <v>19</v>
      </c>
      <c r="L18" s="1739">
        <v>89.4</v>
      </c>
      <c r="M18" s="1739" t="s">
        <v>10</v>
      </c>
      <c r="N18" s="155"/>
      <c r="O18" s="1745" t="s">
        <v>12</v>
      </c>
      <c r="P18" s="1748">
        <v>68.709469324007742</v>
      </c>
      <c r="Q18" s="1748">
        <v>64.785626964722326</v>
      </c>
      <c r="R18" s="227"/>
    </row>
    <row r="19" spans="1:18">
      <c r="A19" s="1733" t="s">
        <v>20</v>
      </c>
      <c r="B19" s="1740">
        <v>90.999999999999986</v>
      </c>
      <c r="C19" s="1740">
        <v>93.816712708148302</v>
      </c>
      <c r="D19" s="1740">
        <v>92.193797638508286</v>
      </c>
      <c r="E19" s="126"/>
      <c r="F19" s="1736" t="s">
        <v>20</v>
      </c>
      <c r="G19" s="1740">
        <v>91.817630816890031</v>
      </c>
      <c r="H19" s="1740">
        <v>91.381498038585889</v>
      </c>
      <c r="I19" s="1740">
        <v>91.638939214088452</v>
      </c>
      <c r="J19" s="126"/>
      <c r="K19" s="1745" t="s">
        <v>20</v>
      </c>
      <c r="L19" s="1741">
        <v>92.193797638508286</v>
      </c>
      <c r="M19" s="1741">
        <v>91.638939214088452</v>
      </c>
      <c r="N19" s="155"/>
      <c r="O19" s="1745" t="s">
        <v>35</v>
      </c>
      <c r="P19" s="1739">
        <v>54.2</v>
      </c>
      <c r="Q19" s="1739">
        <v>61.840686591624618</v>
      </c>
      <c r="R19" s="126"/>
    </row>
    <row r="20" spans="1:18">
      <c r="A20" s="1733" t="s">
        <v>21</v>
      </c>
      <c r="B20" s="1734" t="s">
        <v>10</v>
      </c>
      <c r="C20" s="1734" t="s">
        <v>10</v>
      </c>
      <c r="D20" s="1734" t="s">
        <v>10</v>
      </c>
      <c r="E20" s="250"/>
      <c r="F20" s="1736" t="s">
        <v>21</v>
      </c>
      <c r="G20" s="1734" t="s">
        <v>10</v>
      </c>
      <c r="H20" s="1734" t="s">
        <v>10</v>
      </c>
      <c r="I20" s="1734" t="s">
        <v>10</v>
      </c>
      <c r="J20" s="126"/>
      <c r="K20" s="1745" t="s">
        <v>21</v>
      </c>
      <c r="L20" s="1741" t="s">
        <v>10</v>
      </c>
      <c r="M20" s="1741" t="s">
        <v>10</v>
      </c>
      <c r="N20" s="155"/>
      <c r="O20" s="1745" t="s">
        <v>78</v>
      </c>
      <c r="P20" s="1744">
        <v>38.913392141138701</v>
      </c>
      <c r="Q20" s="1767"/>
      <c r="R20" s="126"/>
    </row>
    <row r="21" spans="1:18">
      <c r="A21" s="1733" t="s">
        <v>77</v>
      </c>
      <c r="B21" s="1734" t="s">
        <v>10</v>
      </c>
      <c r="C21" s="1734" t="s">
        <v>10</v>
      </c>
      <c r="D21" s="1734" t="s">
        <v>10</v>
      </c>
      <c r="E21" s="251"/>
      <c r="F21" s="1736" t="s">
        <v>77</v>
      </c>
      <c r="G21" s="1734" t="s">
        <v>10</v>
      </c>
      <c r="H21" s="1734" t="s">
        <v>10</v>
      </c>
      <c r="I21" s="1734" t="s">
        <v>10</v>
      </c>
      <c r="J21" s="126"/>
      <c r="K21" s="1745" t="s">
        <v>77</v>
      </c>
      <c r="L21" s="1739" t="s">
        <v>10</v>
      </c>
      <c r="M21" s="1739" t="s">
        <v>10</v>
      </c>
      <c r="N21" s="155"/>
      <c r="O21" s="1745" t="s">
        <v>31</v>
      </c>
      <c r="P21" s="1739">
        <v>25.3</v>
      </c>
      <c r="Q21" s="1767"/>
      <c r="R21" s="126"/>
    </row>
    <row r="22" spans="1:18">
      <c r="A22" s="1733" t="s">
        <v>78</v>
      </c>
      <c r="B22" s="1743">
        <v>37.9413275131596</v>
      </c>
      <c r="C22" s="1743">
        <v>43.577746911323899</v>
      </c>
      <c r="D22" s="1743">
        <v>38.913392141138701</v>
      </c>
      <c r="E22" s="250"/>
      <c r="F22" s="1736" t="s">
        <v>78</v>
      </c>
      <c r="G22" s="1734" t="s">
        <v>10</v>
      </c>
      <c r="H22" s="1734" t="s">
        <v>10</v>
      </c>
      <c r="I22" s="1734" t="s">
        <v>10</v>
      </c>
      <c r="J22" s="126"/>
      <c r="K22" s="1745" t="s">
        <v>78</v>
      </c>
      <c r="L22" s="1744">
        <v>38.913392141138701</v>
      </c>
      <c r="M22" s="1741"/>
      <c r="N22" s="155"/>
      <c r="O22" s="1745"/>
      <c r="P22" s="1739"/>
      <c r="Q22" s="1739"/>
      <c r="R22" s="126"/>
    </row>
    <row r="23" spans="1:18">
      <c r="A23" s="1733" t="s">
        <v>199</v>
      </c>
      <c r="B23" s="1734">
        <v>80.520229999999998</v>
      </c>
      <c r="C23" s="1734">
        <v>80.790970000000002</v>
      </c>
      <c r="D23" s="1735">
        <v>80.617400000000004</v>
      </c>
      <c r="E23" s="251"/>
      <c r="F23" s="1736" t="s">
        <v>199</v>
      </c>
      <c r="G23" s="1734">
        <v>83.628680000000003</v>
      </c>
      <c r="H23" s="1734">
        <v>84.897580000000005</v>
      </c>
      <c r="I23" s="1735">
        <v>84.094989999999996</v>
      </c>
      <c r="J23" s="126"/>
      <c r="K23" s="1745" t="s">
        <v>199</v>
      </c>
      <c r="L23" s="1739">
        <v>80.617400000000004</v>
      </c>
      <c r="M23" s="1739">
        <v>84.094989999999996</v>
      </c>
      <c r="N23" s="155"/>
      <c r="O23" s="1751" t="s">
        <v>271</v>
      </c>
      <c r="P23" s="1752">
        <v>79.832216264542552</v>
      </c>
      <c r="Q23" s="1752">
        <v>87.006621141659323</v>
      </c>
      <c r="R23" s="126"/>
    </row>
    <row r="24" spans="1:18">
      <c r="A24" s="1733" t="s">
        <v>80</v>
      </c>
      <c r="B24" s="1734" t="s">
        <v>10</v>
      </c>
      <c r="C24" s="1734" t="s">
        <v>10</v>
      </c>
      <c r="D24" s="1735">
        <v>95.6</v>
      </c>
      <c r="E24" s="251"/>
      <c r="F24" s="1736" t="s">
        <v>80</v>
      </c>
      <c r="G24" s="1734" t="s">
        <v>10</v>
      </c>
      <c r="H24" s="1734" t="s">
        <v>10</v>
      </c>
      <c r="I24" s="1735">
        <v>96</v>
      </c>
      <c r="J24" s="126"/>
      <c r="K24" s="1745" t="s">
        <v>80</v>
      </c>
      <c r="L24" s="1739">
        <v>95.6</v>
      </c>
      <c r="M24" s="1739">
        <v>96</v>
      </c>
      <c r="N24" s="155"/>
      <c r="O24" s="147" t="s">
        <v>653</v>
      </c>
      <c r="P24" s="155"/>
      <c r="Q24" s="155"/>
      <c r="R24" s="126"/>
    </row>
    <row r="25" spans="1:18">
      <c r="A25" s="1733" t="s">
        <v>284</v>
      </c>
      <c r="B25" s="1734" t="s">
        <v>10</v>
      </c>
      <c r="C25" s="1734" t="s">
        <v>10</v>
      </c>
      <c r="D25" s="1735">
        <v>90</v>
      </c>
      <c r="E25" s="251"/>
      <c r="F25" s="1736" t="s">
        <v>284</v>
      </c>
      <c r="G25" s="1734" t="s">
        <v>10</v>
      </c>
      <c r="H25" s="1734" t="s">
        <v>10</v>
      </c>
      <c r="I25" s="1735">
        <v>93</v>
      </c>
      <c r="J25" s="126"/>
      <c r="K25" s="1745" t="s">
        <v>284</v>
      </c>
      <c r="L25" s="1739">
        <v>90</v>
      </c>
      <c r="M25" s="1739">
        <v>93</v>
      </c>
      <c r="N25" s="126"/>
      <c r="O25" s="126"/>
      <c r="P25" s="126"/>
      <c r="Q25" s="126"/>
      <c r="R25" s="126"/>
    </row>
    <row r="26" spans="1:18">
      <c r="A26" s="1733" t="s">
        <v>35</v>
      </c>
      <c r="B26" s="1734" t="s">
        <v>10</v>
      </c>
      <c r="C26" s="1734" t="s">
        <v>10</v>
      </c>
      <c r="D26" s="1735">
        <v>54.2</v>
      </c>
      <c r="E26" s="251"/>
      <c r="F26" s="1736" t="s">
        <v>35</v>
      </c>
      <c r="G26" s="1734" t="s">
        <v>10</v>
      </c>
      <c r="H26" s="1734" t="s">
        <v>10</v>
      </c>
      <c r="I26" s="1735">
        <v>61.840686591624618</v>
      </c>
      <c r="J26" s="126"/>
      <c r="K26" s="1745" t="s">
        <v>35</v>
      </c>
      <c r="L26" s="1739">
        <v>54.2</v>
      </c>
      <c r="M26" s="1739">
        <v>61.840686591624618</v>
      </c>
      <c r="N26" s="126"/>
      <c r="O26" s="126"/>
      <c r="P26" s="126"/>
      <c r="Q26" s="126"/>
      <c r="R26" s="126"/>
    </row>
    <row r="27" spans="1:18">
      <c r="A27" s="1733" t="s">
        <v>270</v>
      </c>
      <c r="B27" s="1734" t="s">
        <v>10</v>
      </c>
      <c r="C27" s="1734" t="s">
        <v>10</v>
      </c>
      <c r="D27" s="1734" t="s">
        <v>10</v>
      </c>
      <c r="E27" s="167"/>
      <c r="F27" s="1733" t="s">
        <v>270</v>
      </c>
      <c r="G27" s="1734" t="s">
        <v>10</v>
      </c>
      <c r="H27" s="1734" t="s">
        <v>10</v>
      </c>
      <c r="I27" s="1734" t="s">
        <v>10</v>
      </c>
      <c r="J27" s="126"/>
      <c r="K27" s="1745"/>
      <c r="L27" s="1741"/>
      <c r="M27" s="1741"/>
      <c r="N27" s="126"/>
      <c r="O27" s="126"/>
      <c r="P27" s="126"/>
      <c r="Q27" s="126"/>
      <c r="R27" s="126"/>
    </row>
    <row r="28" spans="1:18">
      <c r="A28" s="1768"/>
      <c r="B28" s="1769"/>
      <c r="C28" s="1769"/>
      <c r="D28" s="1769"/>
      <c r="E28" s="1911"/>
      <c r="F28" s="1768"/>
      <c r="G28" s="1769"/>
      <c r="H28" s="1769"/>
      <c r="I28" s="1769"/>
      <c r="J28" s="126"/>
      <c r="K28" s="1751"/>
      <c r="L28" s="1747"/>
      <c r="M28" s="1747"/>
      <c r="N28" s="126"/>
      <c r="O28" s="126"/>
      <c r="P28" s="126"/>
      <c r="Q28" s="126"/>
      <c r="R28" s="126"/>
    </row>
    <row r="29" spans="1:18">
      <c r="A29" s="1768" t="s">
        <v>271</v>
      </c>
      <c r="B29" s="1769"/>
      <c r="C29" s="1769"/>
      <c r="D29" s="1769">
        <v>79.832216264542552</v>
      </c>
      <c r="E29" s="252"/>
      <c r="F29" s="1768" t="s">
        <v>271</v>
      </c>
      <c r="G29" s="1769"/>
      <c r="H29" s="1769"/>
      <c r="I29" s="1769">
        <v>87.006621141659323</v>
      </c>
      <c r="J29" s="126"/>
      <c r="K29" s="1751" t="s">
        <v>271</v>
      </c>
      <c r="L29" s="1752">
        <v>79.832216264542552</v>
      </c>
      <c r="M29" s="1752">
        <v>87.006621141659323</v>
      </c>
      <c r="N29" s="126"/>
      <c r="O29" s="126"/>
      <c r="P29" s="126"/>
      <c r="Q29" s="126"/>
      <c r="R29" s="126"/>
    </row>
    <row r="30" spans="1:18">
      <c r="A30" s="126" t="s">
        <v>272</v>
      </c>
      <c r="B30" s="126"/>
      <c r="C30" s="126"/>
      <c r="D30" s="126"/>
      <c r="E30" s="126"/>
      <c r="F30" s="126"/>
      <c r="G30" s="126"/>
      <c r="H30" s="126"/>
      <c r="I30" s="126"/>
      <c r="J30" s="126"/>
      <c r="K30" s="126"/>
      <c r="L30" s="227"/>
      <c r="M30" s="227"/>
      <c r="N30" s="126"/>
      <c r="O30" s="126"/>
      <c r="P30" s="126"/>
      <c r="Q30" s="126"/>
      <c r="R30" s="126"/>
    </row>
    <row r="31" spans="1:18">
      <c r="A31" s="126" t="s">
        <v>26</v>
      </c>
      <c r="B31" s="126"/>
      <c r="C31" s="126"/>
      <c r="D31" s="126"/>
      <c r="E31" s="126"/>
      <c r="F31" s="126"/>
      <c r="G31" s="126"/>
      <c r="H31" s="126"/>
      <c r="I31" s="126"/>
      <c r="J31" s="126"/>
      <c r="K31" s="126"/>
      <c r="L31" s="126"/>
      <c r="M31" s="126"/>
      <c r="N31" s="126"/>
      <c r="O31" s="126"/>
      <c r="P31" s="126"/>
      <c r="Q31" s="126"/>
      <c r="R31" s="126"/>
    </row>
    <row r="32" spans="1:18">
      <c r="A32" s="147" t="s">
        <v>88</v>
      </c>
      <c r="B32" s="109" t="s">
        <v>290</v>
      </c>
      <c r="C32" s="91"/>
      <c r="D32" s="91"/>
      <c r="E32" s="91"/>
      <c r="F32" s="91"/>
      <c r="G32" s="91"/>
      <c r="L32" s="143"/>
      <c r="M32" s="143"/>
    </row>
    <row r="33" spans="1:8">
      <c r="A33" s="771" t="s">
        <v>246</v>
      </c>
      <c r="B33" s="505" t="s">
        <v>996</v>
      </c>
      <c r="C33" s="773"/>
      <c r="D33" s="773"/>
      <c r="E33" s="773"/>
      <c r="F33" s="773"/>
      <c r="G33" s="773"/>
    </row>
    <row r="34" spans="1:8">
      <c r="A34" s="2389" t="s">
        <v>13</v>
      </c>
      <c r="B34" s="768" t="s">
        <v>273</v>
      </c>
      <c r="C34" s="245"/>
      <c r="D34" s="245"/>
      <c r="E34" s="245"/>
      <c r="F34" s="245"/>
      <c r="G34" s="91"/>
    </row>
    <row r="35" spans="1:8">
      <c r="A35" s="2389"/>
      <c r="B35" s="769" t="s">
        <v>274</v>
      </c>
      <c r="C35" s="245"/>
      <c r="D35" s="245"/>
      <c r="E35" s="245"/>
      <c r="F35" s="245"/>
      <c r="G35" s="91"/>
    </row>
    <row r="36" spans="1:8">
      <c r="A36" s="2389"/>
      <c r="B36" s="769" t="s">
        <v>275</v>
      </c>
      <c r="C36" s="245"/>
      <c r="D36" s="245"/>
      <c r="E36" s="245"/>
      <c r="F36" s="245"/>
      <c r="G36" s="91"/>
    </row>
    <row r="37" spans="1:8">
      <c r="A37" s="2389"/>
      <c r="B37" s="770" t="s">
        <v>277</v>
      </c>
      <c r="C37" s="245"/>
      <c r="D37" s="245"/>
      <c r="E37" s="245"/>
      <c r="F37" s="245"/>
      <c r="G37" s="91"/>
    </row>
    <row r="38" spans="1:8">
      <c r="A38" s="2389"/>
      <c r="B38" s="769" t="s">
        <v>304</v>
      </c>
      <c r="C38" s="245"/>
      <c r="D38" s="245"/>
      <c r="E38" s="245"/>
      <c r="F38" s="245"/>
      <c r="G38" s="91"/>
    </row>
    <row r="39" spans="1:8">
      <c r="A39" s="2389" t="s">
        <v>29</v>
      </c>
      <c r="B39" s="245" t="s">
        <v>296</v>
      </c>
      <c r="C39" s="245"/>
      <c r="D39" s="245"/>
      <c r="E39" s="245"/>
      <c r="F39" s="245"/>
      <c r="G39" s="245"/>
    </row>
    <row r="40" spans="1:8">
      <c r="A40" s="2389"/>
      <c r="B40" s="245" t="s">
        <v>305</v>
      </c>
      <c r="C40" s="245"/>
      <c r="D40" s="245"/>
      <c r="E40" s="245"/>
      <c r="F40" s="245"/>
      <c r="G40" s="245"/>
    </row>
    <row r="41" spans="1:8">
      <c r="A41" s="2389"/>
      <c r="B41" s="245" t="s">
        <v>298</v>
      </c>
      <c r="C41" s="245"/>
      <c r="D41" s="245"/>
      <c r="E41" s="245"/>
      <c r="F41" s="245"/>
      <c r="G41" s="245"/>
    </row>
    <row r="42" spans="1:8">
      <c r="A42" s="2389"/>
      <c r="B42" s="245" t="s">
        <v>306</v>
      </c>
      <c r="C42" s="245"/>
      <c r="D42" s="245"/>
      <c r="E42" s="245"/>
      <c r="F42" s="245"/>
      <c r="G42" s="245"/>
    </row>
    <row r="43" spans="1:8">
      <c r="A43" s="147" t="s">
        <v>30</v>
      </c>
      <c r="B43" s="245" t="s">
        <v>307</v>
      </c>
      <c r="C43" s="245"/>
      <c r="D43" s="245"/>
      <c r="E43" s="245"/>
      <c r="F43" s="245"/>
      <c r="G43" s="91"/>
    </row>
    <row r="44" spans="1:8">
      <c r="A44" s="147" t="s">
        <v>14</v>
      </c>
      <c r="B44" s="245" t="s">
        <v>308</v>
      </c>
      <c r="C44" s="245"/>
      <c r="D44" s="245"/>
      <c r="E44" s="245"/>
      <c r="F44" s="245"/>
      <c r="G44" s="245"/>
      <c r="H44" s="245"/>
    </row>
    <row r="45" spans="1:8">
      <c r="A45" s="147" t="s">
        <v>15</v>
      </c>
      <c r="B45" s="245" t="s">
        <v>280</v>
      </c>
      <c r="C45" s="245"/>
      <c r="D45" s="245"/>
      <c r="E45" s="245"/>
      <c r="F45" s="91"/>
      <c r="G45" s="91"/>
    </row>
    <row r="46" spans="1:8">
      <c r="A46" s="245" t="s">
        <v>31</v>
      </c>
      <c r="B46" s="245" t="s">
        <v>301</v>
      </c>
      <c r="C46" s="245"/>
      <c r="D46" s="245"/>
      <c r="E46" s="245"/>
      <c r="F46" s="245"/>
      <c r="G46" s="245"/>
      <c r="H46" s="245"/>
    </row>
    <row r="47" spans="1:8">
      <c r="A47" s="147" t="s">
        <v>78</v>
      </c>
      <c r="B47" s="245" t="s">
        <v>281</v>
      </c>
      <c r="C47" s="245"/>
      <c r="D47" s="245"/>
      <c r="E47" s="245"/>
      <c r="F47" s="245"/>
    </row>
    <row r="48" spans="1:8">
      <c r="A48" s="2389" t="s">
        <v>199</v>
      </c>
      <c r="B48" s="245" t="s">
        <v>302</v>
      </c>
      <c r="C48" s="245"/>
      <c r="D48" s="245"/>
      <c r="E48" s="245"/>
      <c r="F48" s="245"/>
      <c r="G48" s="245"/>
      <c r="H48" s="245"/>
    </row>
    <row r="49" spans="1:8">
      <c r="A49" s="2389"/>
      <c r="B49" s="245" t="s">
        <v>283</v>
      </c>
      <c r="C49" s="245"/>
      <c r="D49" s="245"/>
      <c r="E49" s="245"/>
      <c r="F49" s="245"/>
      <c r="G49" s="245"/>
      <c r="H49" s="245"/>
    </row>
    <row r="50" spans="1:8">
      <c r="A50" s="771" t="s">
        <v>35</v>
      </c>
      <c r="B50" s="772" t="s">
        <v>309</v>
      </c>
      <c r="C50" s="773"/>
      <c r="D50" s="773"/>
      <c r="E50" s="773"/>
      <c r="F50" s="773"/>
      <c r="G50" s="773"/>
      <c r="H50" s="773"/>
    </row>
    <row r="51" spans="1:8">
      <c r="A51" s="773"/>
      <c r="B51" s="773"/>
      <c r="C51" s="773"/>
      <c r="D51" s="773"/>
      <c r="E51" s="773"/>
      <c r="F51" s="773"/>
      <c r="G51" s="773"/>
      <c r="H51" s="773"/>
    </row>
  </sheetData>
  <mergeCells count="8">
    <mergeCell ref="A1:B1"/>
    <mergeCell ref="B4:D4"/>
    <mergeCell ref="G4:I4"/>
    <mergeCell ref="K4:M4"/>
    <mergeCell ref="O4:Q4"/>
    <mergeCell ref="A48:A49"/>
    <mergeCell ref="A39:A42"/>
    <mergeCell ref="A34:A38"/>
  </mergeCells>
  <pageMargins left="0.17" right="0.28999999999999998" top="0.6" bottom="0.6" header="0.51181102362204722" footer="0.51181102362204722"/>
  <pageSetup paperSize="9" scale="66" orientation="landscape" horizontalDpi="4294967292" verticalDpi="4294967292" r:id="rId1"/>
  <drawing r:id="rId2"/>
</worksheet>
</file>

<file path=xl/worksheets/sheet36.xml><?xml version="1.0" encoding="utf-8"?>
<worksheet xmlns="http://schemas.openxmlformats.org/spreadsheetml/2006/main" xmlns:r="http://schemas.openxmlformats.org/officeDocument/2006/relationships">
  <sheetPr>
    <pageSetUpPr fitToPage="1"/>
  </sheetPr>
  <dimension ref="A1:AC38"/>
  <sheetViews>
    <sheetView zoomScale="80" zoomScaleNormal="80" zoomScalePageLayoutView="80" workbookViewId="0">
      <selection sqref="A1:B1"/>
    </sheetView>
  </sheetViews>
  <sheetFormatPr baseColWidth="10" defaultRowHeight="15"/>
  <cols>
    <col min="2" max="2" width="5.77734375" customWidth="1"/>
    <col min="3" max="4" width="6.21875" customWidth="1"/>
    <col min="5" max="5" width="7.6640625" customWidth="1"/>
    <col min="6" max="6" width="3.109375" customWidth="1"/>
    <col min="8" max="8" width="5.77734375" customWidth="1"/>
    <col min="9" max="10" width="6.21875" customWidth="1"/>
    <col min="11" max="11" width="7.6640625" customWidth="1"/>
    <col min="12" max="12" width="3.44140625" customWidth="1"/>
    <col min="14" max="15" width="4.44140625" customWidth="1"/>
    <col min="16" max="16" width="2.77734375" customWidth="1"/>
    <col min="18" max="19" width="4.44140625" customWidth="1"/>
    <col min="20" max="20" width="2.44140625" customWidth="1"/>
    <col min="22" max="23" width="4.44140625" customWidth="1"/>
    <col min="24" max="24" width="3.33203125" customWidth="1"/>
    <col min="26" max="27" width="4.44140625" customWidth="1"/>
  </cols>
  <sheetData>
    <row r="1" spans="1:29" ht="18">
      <c r="A1" s="2395" t="s">
        <v>310</v>
      </c>
      <c r="B1" s="2395"/>
    </row>
    <row r="2" spans="1:29">
      <c r="A2" s="159" t="s">
        <v>311</v>
      </c>
      <c r="AC2" s="253" t="s">
        <v>800</v>
      </c>
    </row>
    <row r="3" spans="1:29">
      <c r="AC3" s="93" t="s">
        <v>312</v>
      </c>
    </row>
    <row r="4" spans="1:29">
      <c r="A4" s="2396" t="s">
        <v>260</v>
      </c>
      <c r="B4" s="2396"/>
      <c r="C4" s="2396"/>
      <c r="D4" s="2396"/>
      <c r="E4" s="2396"/>
      <c r="G4" s="2396" t="s">
        <v>261</v>
      </c>
      <c r="H4" s="2396"/>
      <c r="I4" s="2396"/>
      <c r="J4" s="2396"/>
      <c r="K4" s="2396"/>
      <c r="M4" s="2391" t="s">
        <v>51</v>
      </c>
      <c r="N4" s="2392"/>
      <c r="O4" s="2393"/>
      <c r="Q4" s="2391" t="s">
        <v>267</v>
      </c>
      <c r="R4" s="2392"/>
      <c r="S4" s="2393"/>
      <c r="U4" s="2391" t="s">
        <v>51</v>
      </c>
      <c r="V4" s="2392"/>
      <c r="W4" s="2393"/>
      <c r="Y4" s="2391" t="s">
        <v>267</v>
      </c>
      <c r="Z4" s="2392"/>
      <c r="AA4" s="2393"/>
    </row>
    <row r="5" spans="1:29">
      <c r="A5" s="1723"/>
      <c r="B5" s="1726" t="s">
        <v>51</v>
      </c>
      <c r="C5" s="1726" t="s">
        <v>264</v>
      </c>
      <c r="D5" s="1726" t="s">
        <v>265</v>
      </c>
      <c r="E5" s="1726" t="s">
        <v>266</v>
      </c>
      <c r="G5" s="1723"/>
      <c r="H5" s="1726" t="s">
        <v>51</v>
      </c>
      <c r="I5" s="1726" t="s">
        <v>264</v>
      </c>
      <c r="J5" s="1726" t="s">
        <v>265</v>
      </c>
      <c r="K5" s="1726" t="s">
        <v>266</v>
      </c>
      <c r="M5" s="1759"/>
      <c r="N5" s="1755">
        <v>2012</v>
      </c>
      <c r="O5" s="1755">
        <v>2014</v>
      </c>
      <c r="Q5" s="1759"/>
      <c r="R5" s="1755">
        <v>2012</v>
      </c>
      <c r="S5" s="1755">
        <v>2014</v>
      </c>
      <c r="U5" s="1759"/>
      <c r="V5" s="1755">
        <v>2012</v>
      </c>
      <c r="W5" s="1755">
        <v>2014</v>
      </c>
      <c r="Y5" s="1759"/>
      <c r="Z5" s="1755">
        <v>2012</v>
      </c>
      <c r="AA5" s="1755">
        <v>2014</v>
      </c>
    </row>
    <row r="6" spans="1:29">
      <c r="A6" s="1770"/>
      <c r="B6" s="1771"/>
      <c r="C6" s="1771"/>
      <c r="D6" s="1771"/>
      <c r="E6" s="1771"/>
      <c r="G6" s="1770"/>
      <c r="H6" s="1771"/>
      <c r="I6" s="1771"/>
      <c r="J6" s="1771"/>
      <c r="K6" s="1771"/>
      <c r="M6" s="1761"/>
      <c r="N6" s="1761"/>
      <c r="O6" s="1761"/>
      <c r="Q6" s="1761"/>
      <c r="R6" s="1761"/>
      <c r="S6" s="1761"/>
    </row>
    <row r="7" spans="1:29">
      <c r="A7" s="1733" t="s">
        <v>88</v>
      </c>
      <c r="B7" s="1772" t="s">
        <v>11</v>
      </c>
      <c r="C7" s="1772" t="s">
        <v>11</v>
      </c>
      <c r="D7" s="1772" t="s">
        <v>11</v>
      </c>
      <c r="E7" s="1773" t="s">
        <v>11</v>
      </c>
      <c r="F7" s="91"/>
      <c r="G7" s="1736" t="s">
        <v>88</v>
      </c>
      <c r="H7" s="1772" t="s">
        <v>11</v>
      </c>
      <c r="I7" s="1772" t="s">
        <v>11</v>
      </c>
      <c r="J7" s="1772" t="s">
        <v>11</v>
      </c>
      <c r="K7" s="1773" t="s">
        <v>11</v>
      </c>
      <c r="M7" s="1745" t="s">
        <v>88</v>
      </c>
      <c r="N7" s="1774" t="s">
        <v>11</v>
      </c>
      <c r="O7" s="1774" t="s">
        <v>11</v>
      </c>
      <c r="P7" s="155"/>
      <c r="Q7" s="1745" t="s">
        <v>88</v>
      </c>
      <c r="R7" s="1775" t="s">
        <v>11</v>
      </c>
      <c r="S7" s="1775" t="s">
        <v>11</v>
      </c>
      <c r="T7" s="155"/>
      <c r="U7" s="1745" t="s">
        <v>35</v>
      </c>
      <c r="V7" s="1776">
        <v>96.5</v>
      </c>
      <c r="W7" s="1739"/>
      <c r="X7" s="155"/>
      <c r="Y7" s="1745" t="s">
        <v>35</v>
      </c>
      <c r="Z7" s="1777">
        <v>100</v>
      </c>
      <c r="AA7" s="1777"/>
    </row>
    <row r="8" spans="1:29">
      <c r="A8" s="1733" t="s">
        <v>12</v>
      </c>
      <c r="B8" s="1778" t="s">
        <v>10</v>
      </c>
      <c r="C8" s="1778" t="s">
        <v>10</v>
      </c>
      <c r="D8" s="1778" t="s">
        <v>10</v>
      </c>
      <c r="E8" s="1778" t="s">
        <v>10</v>
      </c>
      <c r="F8" s="91"/>
      <c r="G8" s="1736" t="s">
        <v>12</v>
      </c>
      <c r="H8" s="1778" t="s">
        <v>10</v>
      </c>
      <c r="I8" s="1778" t="s">
        <v>10</v>
      </c>
      <c r="J8" s="1778" t="s">
        <v>10</v>
      </c>
      <c r="K8" s="1778" t="s">
        <v>10</v>
      </c>
      <c r="M8" s="1745" t="s">
        <v>12</v>
      </c>
      <c r="N8" s="1779" t="s">
        <v>10</v>
      </c>
      <c r="O8" s="1779" t="s">
        <v>10</v>
      </c>
      <c r="P8" s="155"/>
      <c r="Q8" s="1745" t="s">
        <v>12</v>
      </c>
      <c r="R8" s="1779" t="s">
        <v>10</v>
      </c>
      <c r="S8" s="1779" t="s">
        <v>10</v>
      </c>
      <c r="T8" s="155"/>
      <c r="U8" s="1745" t="s">
        <v>13</v>
      </c>
      <c r="V8" s="1780">
        <v>34.83400832627045</v>
      </c>
      <c r="W8" s="1780">
        <v>35.796710135769132</v>
      </c>
      <c r="X8" s="155"/>
      <c r="Y8" s="1745" t="s">
        <v>15</v>
      </c>
      <c r="Z8" s="1777">
        <v>52</v>
      </c>
      <c r="AA8" s="1777"/>
    </row>
    <row r="9" spans="1:29">
      <c r="A9" s="1733" t="s">
        <v>13</v>
      </c>
      <c r="B9" s="1778">
        <v>34.83400832627045</v>
      </c>
      <c r="C9" s="1778">
        <v>25.985158319829203</v>
      </c>
      <c r="D9" s="1778">
        <v>23.550912536152389</v>
      </c>
      <c r="E9" s="1778">
        <v>24.923286638243567</v>
      </c>
      <c r="F9" s="91"/>
      <c r="G9" s="1736" t="s">
        <v>13</v>
      </c>
      <c r="H9" s="1778">
        <v>35.796710135769132</v>
      </c>
      <c r="I9" s="1778">
        <v>27.302805888358989</v>
      </c>
      <c r="J9" s="1778">
        <v>24.82338486741067</v>
      </c>
      <c r="K9" s="1778">
        <v>26.194830206645896</v>
      </c>
      <c r="M9" s="1745" t="s">
        <v>13</v>
      </c>
      <c r="N9" s="1779">
        <v>34.83400832627045</v>
      </c>
      <c r="O9" s="1779">
        <v>35.796710135769132</v>
      </c>
      <c r="P9" s="155"/>
      <c r="Q9" s="1745" t="s">
        <v>13</v>
      </c>
      <c r="R9" s="1779">
        <v>24.923286638243567</v>
      </c>
      <c r="S9" s="1779">
        <v>26.194830206645896</v>
      </c>
      <c r="T9" s="155"/>
      <c r="U9" s="1745" t="s">
        <v>15</v>
      </c>
      <c r="V9" s="1776">
        <v>29.8</v>
      </c>
      <c r="W9" s="1776"/>
      <c r="X9" s="155"/>
      <c r="Y9" s="1745" t="s">
        <v>13</v>
      </c>
      <c r="Z9" s="1780">
        <v>24.923286638243567</v>
      </c>
      <c r="AA9" s="1780">
        <v>26.194830206645896</v>
      </c>
    </row>
    <row r="10" spans="1:29">
      <c r="A10" s="1733" t="s">
        <v>29</v>
      </c>
      <c r="B10" s="1772" t="s">
        <v>11</v>
      </c>
      <c r="C10" s="1772" t="s">
        <v>11</v>
      </c>
      <c r="D10" s="1772" t="s">
        <v>11</v>
      </c>
      <c r="E10" s="1773" t="s">
        <v>11</v>
      </c>
      <c r="F10" s="91"/>
      <c r="G10" s="1736" t="s">
        <v>29</v>
      </c>
      <c r="H10" s="1778" t="s">
        <v>11</v>
      </c>
      <c r="I10" s="1778" t="s">
        <v>11</v>
      </c>
      <c r="J10" s="1778" t="s">
        <v>11</v>
      </c>
      <c r="K10" s="1778" t="s">
        <v>11</v>
      </c>
      <c r="M10" s="1745" t="s">
        <v>29</v>
      </c>
      <c r="N10" s="1779" t="s">
        <v>11</v>
      </c>
      <c r="O10" s="1779" t="s">
        <v>11</v>
      </c>
      <c r="P10" s="155"/>
      <c r="Q10" s="1745" t="s">
        <v>29</v>
      </c>
      <c r="R10" s="1779" t="s">
        <v>11</v>
      </c>
      <c r="S10" s="1779" t="s">
        <v>11</v>
      </c>
      <c r="T10" s="155"/>
      <c r="U10" s="1745" t="s">
        <v>284</v>
      </c>
      <c r="V10" s="1776">
        <v>15.4</v>
      </c>
      <c r="W10" s="1739"/>
      <c r="X10" s="155"/>
      <c r="Y10" s="1745" t="s">
        <v>31</v>
      </c>
      <c r="Z10" s="1777">
        <v>14</v>
      </c>
      <c r="AA10" s="1777"/>
    </row>
    <row r="11" spans="1:29">
      <c r="A11" s="1733" t="s">
        <v>30</v>
      </c>
      <c r="B11" s="1772" t="s">
        <v>11</v>
      </c>
      <c r="C11" s="1772" t="s">
        <v>11</v>
      </c>
      <c r="D11" s="1772" t="s">
        <v>11</v>
      </c>
      <c r="E11" s="1773" t="s">
        <v>11</v>
      </c>
      <c r="F11" s="91"/>
      <c r="G11" s="1736" t="s">
        <v>30</v>
      </c>
      <c r="H11" s="1778" t="s">
        <v>11</v>
      </c>
      <c r="I11" s="1778" t="s">
        <v>11</v>
      </c>
      <c r="J11" s="1778" t="s">
        <v>11</v>
      </c>
      <c r="K11" s="1778" t="s">
        <v>11</v>
      </c>
      <c r="M11" s="1745" t="s">
        <v>30</v>
      </c>
      <c r="N11" s="1779" t="s">
        <v>11</v>
      </c>
      <c r="O11" s="1779" t="s">
        <v>11</v>
      </c>
      <c r="P11" s="155"/>
      <c r="Q11" s="1745" t="s">
        <v>30</v>
      </c>
      <c r="R11" s="1779" t="s">
        <v>11</v>
      </c>
      <c r="S11" s="1779" t="s">
        <v>11</v>
      </c>
      <c r="T11" s="155"/>
      <c r="U11" s="1745" t="s">
        <v>21</v>
      </c>
      <c r="V11" s="1776">
        <v>14.5</v>
      </c>
      <c r="W11" s="1776"/>
      <c r="X11" s="155"/>
      <c r="Y11" s="1745" t="s">
        <v>284</v>
      </c>
      <c r="Z11" s="1777">
        <v>7.3</v>
      </c>
      <c r="AA11" s="1777"/>
    </row>
    <row r="12" spans="1:29">
      <c r="A12" s="1733" t="s">
        <v>14</v>
      </c>
      <c r="B12" s="1772" t="s">
        <v>11</v>
      </c>
      <c r="C12" s="1772" t="s">
        <v>11</v>
      </c>
      <c r="D12" s="1772" t="s">
        <v>11</v>
      </c>
      <c r="E12" s="1773" t="s">
        <v>11</v>
      </c>
      <c r="F12" s="91"/>
      <c r="G12" s="1736" t="s">
        <v>14</v>
      </c>
      <c r="H12" s="1778" t="s">
        <v>11</v>
      </c>
      <c r="I12" s="1778" t="s">
        <v>11</v>
      </c>
      <c r="J12" s="1778" t="s">
        <v>11</v>
      </c>
      <c r="K12" s="1778" t="s">
        <v>11</v>
      </c>
      <c r="M12" s="1745" t="s">
        <v>14</v>
      </c>
      <c r="N12" s="1779" t="s">
        <v>11</v>
      </c>
      <c r="O12" s="1779" t="s">
        <v>11</v>
      </c>
      <c r="P12" s="155"/>
      <c r="Q12" s="1745" t="s">
        <v>14</v>
      </c>
      <c r="R12" s="1779" t="s">
        <v>11</v>
      </c>
      <c r="S12" s="1779" t="s">
        <v>11</v>
      </c>
      <c r="T12" s="155"/>
      <c r="U12" s="1745" t="s">
        <v>18</v>
      </c>
      <c r="V12" s="1776">
        <v>11</v>
      </c>
      <c r="W12" s="1776"/>
      <c r="X12" s="155"/>
      <c r="Y12" s="1751"/>
      <c r="Z12" s="1747"/>
      <c r="AA12" s="1781"/>
    </row>
    <row r="13" spans="1:29">
      <c r="A13" s="1733" t="s">
        <v>15</v>
      </c>
      <c r="B13" s="1782">
        <v>29.8</v>
      </c>
      <c r="C13" s="1782" t="s">
        <v>10</v>
      </c>
      <c r="D13" s="1782" t="s">
        <v>10</v>
      </c>
      <c r="E13" s="1783">
        <v>52</v>
      </c>
      <c r="F13" s="91"/>
      <c r="G13" s="1736" t="s">
        <v>15</v>
      </c>
      <c r="H13" s="1782" t="s">
        <v>10</v>
      </c>
      <c r="I13" s="1782" t="s">
        <v>10</v>
      </c>
      <c r="J13" s="1782" t="s">
        <v>10</v>
      </c>
      <c r="K13" s="1783" t="s">
        <v>10</v>
      </c>
      <c r="M13" s="1745" t="s">
        <v>15</v>
      </c>
      <c r="N13" s="1774">
        <v>29.8</v>
      </c>
      <c r="O13" s="1774" t="s">
        <v>10</v>
      </c>
      <c r="P13" s="155"/>
      <c r="Q13" s="1745" t="s">
        <v>15</v>
      </c>
      <c r="R13" s="1775">
        <v>52</v>
      </c>
      <c r="S13" s="1775" t="s">
        <v>10</v>
      </c>
      <c r="T13" s="155"/>
      <c r="U13" s="1745" t="s">
        <v>31</v>
      </c>
      <c r="V13" s="1776">
        <v>6.4</v>
      </c>
      <c r="W13" s="1776"/>
      <c r="X13" s="155"/>
      <c r="Y13" s="1751" t="s">
        <v>271</v>
      </c>
      <c r="Z13" s="1753">
        <v>39.644657327648716</v>
      </c>
      <c r="AA13" s="1753"/>
    </row>
    <row r="14" spans="1:29">
      <c r="A14" s="1733" t="s">
        <v>17</v>
      </c>
      <c r="B14" s="1778" t="s">
        <v>10</v>
      </c>
      <c r="C14" s="1778" t="s">
        <v>10</v>
      </c>
      <c r="D14" s="1778" t="s">
        <v>10</v>
      </c>
      <c r="E14" s="1778" t="s">
        <v>10</v>
      </c>
      <c r="F14" s="91"/>
      <c r="G14" s="1736" t="s">
        <v>17</v>
      </c>
      <c r="H14" s="1778" t="s">
        <v>10</v>
      </c>
      <c r="I14" s="1778" t="s">
        <v>10</v>
      </c>
      <c r="J14" s="1778" t="s">
        <v>10</v>
      </c>
      <c r="K14" s="1778" t="s">
        <v>10</v>
      </c>
      <c r="M14" s="1745" t="s">
        <v>17</v>
      </c>
      <c r="N14" s="1779" t="s">
        <v>10</v>
      </c>
      <c r="O14" s="1779" t="s">
        <v>10</v>
      </c>
      <c r="P14" s="155"/>
      <c r="Q14" s="1745" t="s">
        <v>17</v>
      </c>
      <c r="R14" s="1779" t="s">
        <v>10</v>
      </c>
      <c r="S14" s="1779" t="s">
        <v>10</v>
      </c>
      <c r="T14" s="155"/>
      <c r="U14" s="1745" t="s">
        <v>199</v>
      </c>
      <c r="V14" s="1776">
        <v>1.3</v>
      </c>
      <c r="W14" s="1741"/>
      <c r="X14" s="155"/>
      <c r="Y14" s="155"/>
      <c r="Z14" s="126"/>
      <c r="AA14" s="126"/>
    </row>
    <row r="15" spans="1:29">
      <c r="A15" s="1733" t="s">
        <v>31</v>
      </c>
      <c r="B15" s="1782">
        <v>6.4</v>
      </c>
      <c r="C15" s="1782">
        <v>10.9</v>
      </c>
      <c r="D15" s="1782">
        <v>19.899999999999999</v>
      </c>
      <c r="E15" s="1783">
        <v>14</v>
      </c>
      <c r="F15" s="91"/>
      <c r="G15" s="1736" t="s">
        <v>31</v>
      </c>
      <c r="H15" s="1782" t="s">
        <v>11</v>
      </c>
      <c r="I15" s="1782" t="s">
        <v>11</v>
      </c>
      <c r="J15" s="1782" t="s">
        <v>11</v>
      </c>
      <c r="K15" s="1783" t="s">
        <v>11</v>
      </c>
      <c r="M15" s="1745" t="s">
        <v>31</v>
      </c>
      <c r="N15" s="1774">
        <v>6.4</v>
      </c>
      <c r="O15" s="1774" t="s">
        <v>11</v>
      </c>
      <c r="P15" s="155"/>
      <c r="Q15" s="1745" t="s">
        <v>31</v>
      </c>
      <c r="R15" s="1775">
        <v>14</v>
      </c>
      <c r="S15" s="1775" t="s">
        <v>11</v>
      </c>
      <c r="T15" s="155"/>
      <c r="U15" s="1751"/>
      <c r="V15" s="1747"/>
      <c r="W15" s="1747"/>
      <c r="X15" s="155"/>
      <c r="Y15" s="155"/>
      <c r="Z15" s="126"/>
      <c r="AA15" s="126"/>
    </row>
    <row r="16" spans="1:29">
      <c r="A16" s="1733" t="s">
        <v>268</v>
      </c>
      <c r="B16" s="1772" t="s">
        <v>11</v>
      </c>
      <c r="C16" s="1772" t="s">
        <v>11</v>
      </c>
      <c r="D16" s="1772" t="s">
        <v>11</v>
      </c>
      <c r="E16" s="1773" t="s">
        <v>11</v>
      </c>
      <c r="F16" s="91"/>
      <c r="G16" s="1736" t="s">
        <v>268</v>
      </c>
      <c r="H16" s="1778" t="s">
        <v>11</v>
      </c>
      <c r="I16" s="1778" t="s">
        <v>11</v>
      </c>
      <c r="J16" s="1778" t="s">
        <v>11</v>
      </c>
      <c r="K16" s="1778" t="s">
        <v>11</v>
      </c>
      <c r="M16" s="1745" t="s">
        <v>268</v>
      </c>
      <c r="N16" s="1774" t="s">
        <v>11</v>
      </c>
      <c r="O16" s="1774" t="s">
        <v>11</v>
      </c>
      <c r="P16" s="155"/>
      <c r="Q16" s="1745" t="s">
        <v>268</v>
      </c>
      <c r="R16" s="1775" t="s">
        <v>11</v>
      </c>
      <c r="S16" s="1775" t="s">
        <v>11</v>
      </c>
      <c r="T16" s="155"/>
      <c r="U16" s="1751" t="s">
        <v>271</v>
      </c>
      <c r="V16" s="1747">
        <v>26.216751040783805</v>
      </c>
      <c r="W16" s="1747"/>
      <c r="X16" s="155"/>
      <c r="Y16" s="155"/>
      <c r="Z16" s="126"/>
      <c r="AA16" s="126"/>
    </row>
    <row r="17" spans="1:27">
      <c r="A17" s="1733" t="s">
        <v>18</v>
      </c>
      <c r="B17" s="1772">
        <v>11</v>
      </c>
      <c r="C17" s="1772" t="s">
        <v>10</v>
      </c>
      <c r="D17" s="1772" t="s">
        <v>10</v>
      </c>
      <c r="E17" s="1773" t="s">
        <v>10</v>
      </c>
      <c r="F17" s="91"/>
      <c r="G17" s="1736" t="s">
        <v>18</v>
      </c>
      <c r="H17" s="1772" t="s">
        <v>10</v>
      </c>
      <c r="I17" s="1772" t="s">
        <v>10</v>
      </c>
      <c r="J17" s="1772" t="s">
        <v>10</v>
      </c>
      <c r="K17" s="1773" t="s">
        <v>10</v>
      </c>
      <c r="M17" s="1745" t="s">
        <v>18</v>
      </c>
      <c r="N17" s="1774">
        <v>11</v>
      </c>
      <c r="O17" s="1774" t="s">
        <v>10</v>
      </c>
      <c r="P17" s="155"/>
      <c r="Q17" s="1745" t="s">
        <v>18</v>
      </c>
      <c r="R17" s="1775" t="s">
        <v>10</v>
      </c>
      <c r="S17" s="1775" t="s">
        <v>10</v>
      </c>
      <c r="T17" s="155"/>
      <c r="U17" s="155"/>
      <c r="V17" s="155"/>
      <c r="W17" s="155"/>
      <c r="X17" s="155"/>
      <c r="Y17" s="155"/>
      <c r="Z17" s="126"/>
      <c r="AA17" s="126"/>
    </row>
    <row r="18" spans="1:27">
      <c r="A18" s="1733" t="s">
        <v>19</v>
      </c>
      <c r="B18" s="1772" t="s">
        <v>10</v>
      </c>
      <c r="C18" s="1772" t="s">
        <v>10</v>
      </c>
      <c r="D18" s="1772" t="s">
        <v>10</v>
      </c>
      <c r="E18" s="1773" t="s">
        <v>10</v>
      </c>
      <c r="F18" s="91"/>
      <c r="G18" s="1736" t="s">
        <v>19</v>
      </c>
      <c r="H18" s="1772" t="s">
        <v>10</v>
      </c>
      <c r="I18" s="1772" t="s">
        <v>10</v>
      </c>
      <c r="J18" s="1772" t="s">
        <v>10</v>
      </c>
      <c r="K18" s="1772" t="s">
        <v>10</v>
      </c>
      <c r="M18" s="1784" t="s">
        <v>19</v>
      </c>
      <c r="N18" s="1774" t="s">
        <v>11</v>
      </c>
      <c r="O18" s="1774" t="s">
        <v>11</v>
      </c>
      <c r="P18" s="126"/>
      <c r="Q18" s="1784" t="s">
        <v>19</v>
      </c>
      <c r="R18" s="1775" t="s">
        <v>11</v>
      </c>
      <c r="S18" s="1775" t="s">
        <v>11</v>
      </c>
      <c r="T18" s="126"/>
      <c r="U18" s="126"/>
      <c r="V18" s="126"/>
      <c r="W18" s="126"/>
      <c r="X18" s="126"/>
      <c r="Y18" s="126"/>
      <c r="Z18" s="126"/>
      <c r="AA18" s="126"/>
    </row>
    <row r="19" spans="1:27">
      <c r="A19" s="1733" t="s">
        <v>20</v>
      </c>
      <c r="B19" s="1772" t="s">
        <v>11</v>
      </c>
      <c r="C19" s="1772" t="s">
        <v>11</v>
      </c>
      <c r="D19" s="1772" t="s">
        <v>11</v>
      </c>
      <c r="E19" s="1773" t="s">
        <v>11</v>
      </c>
      <c r="F19" s="91"/>
      <c r="G19" s="1736" t="s">
        <v>20</v>
      </c>
      <c r="H19" s="1778" t="s">
        <v>11</v>
      </c>
      <c r="I19" s="1778" t="s">
        <v>711</v>
      </c>
      <c r="J19" s="1778" t="s">
        <v>11</v>
      </c>
      <c r="K19" s="1778" t="s">
        <v>11</v>
      </c>
      <c r="M19" s="1784" t="s">
        <v>20</v>
      </c>
      <c r="N19" s="1779" t="s">
        <v>11</v>
      </c>
      <c r="O19" s="1779" t="s">
        <v>11</v>
      </c>
      <c r="P19" s="126"/>
      <c r="Q19" s="1784" t="s">
        <v>20</v>
      </c>
      <c r="R19" s="1779" t="s">
        <v>11</v>
      </c>
      <c r="S19" s="1779" t="s">
        <v>11</v>
      </c>
      <c r="T19" s="126"/>
      <c r="U19" s="253" t="s">
        <v>799</v>
      </c>
      <c r="V19" s="126"/>
      <c r="W19" s="126"/>
      <c r="X19" s="126"/>
      <c r="Y19" s="126"/>
      <c r="Z19" s="126"/>
      <c r="AA19" s="126"/>
    </row>
    <row r="20" spans="1:27">
      <c r="A20" s="1733" t="s">
        <v>21</v>
      </c>
      <c r="B20" s="1782">
        <v>14.5</v>
      </c>
      <c r="C20" s="1782">
        <v>9.6</v>
      </c>
      <c r="D20" s="1778" t="s">
        <v>10</v>
      </c>
      <c r="E20" s="1778" t="s">
        <v>10</v>
      </c>
      <c r="F20" s="91"/>
      <c r="G20" s="1736" t="s">
        <v>21</v>
      </c>
      <c r="H20" s="1782" t="s">
        <v>10</v>
      </c>
      <c r="I20" s="1782" t="s">
        <v>10</v>
      </c>
      <c r="J20" s="1778" t="s">
        <v>10</v>
      </c>
      <c r="K20" s="1778" t="s">
        <v>10</v>
      </c>
      <c r="M20" s="1784" t="s">
        <v>21</v>
      </c>
      <c r="N20" s="1774">
        <v>14.5</v>
      </c>
      <c r="O20" s="1774" t="s">
        <v>10</v>
      </c>
      <c r="P20" s="126"/>
      <c r="Q20" s="1784" t="s">
        <v>21</v>
      </c>
      <c r="R20" s="1779" t="s">
        <v>10</v>
      </c>
      <c r="S20" s="1779" t="s">
        <v>10</v>
      </c>
      <c r="T20" s="126"/>
      <c r="U20" s="126" t="s">
        <v>313</v>
      </c>
      <c r="V20" s="126"/>
      <c r="W20" s="126"/>
      <c r="X20" s="126"/>
      <c r="Y20" s="126"/>
      <c r="Z20" s="126"/>
      <c r="AA20" s="126"/>
    </row>
    <row r="21" spans="1:27">
      <c r="A21" s="1733" t="s">
        <v>77</v>
      </c>
      <c r="B21" s="1772" t="s">
        <v>10</v>
      </c>
      <c r="C21" s="1772" t="s">
        <v>10</v>
      </c>
      <c r="D21" s="1772" t="s">
        <v>10</v>
      </c>
      <c r="E21" s="1772" t="s">
        <v>10</v>
      </c>
      <c r="F21" s="91"/>
      <c r="G21" s="1736" t="s">
        <v>77</v>
      </c>
      <c r="H21" s="1772" t="s">
        <v>10</v>
      </c>
      <c r="I21" s="1772" t="s">
        <v>10</v>
      </c>
      <c r="J21" s="1772" t="s">
        <v>10</v>
      </c>
      <c r="K21" s="1772" t="s">
        <v>10</v>
      </c>
      <c r="M21" s="1784" t="s">
        <v>77</v>
      </c>
      <c r="N21" s="1774" t="s">
        <v>10</v>
      </c>
      <c r="O21" s="1774" t="s">
        <v>10</v>
      </c>
      <c r="P21" s="126"/>
      <c r="Q21" s="1784" t="s">
        <v>77</v>
      </c>
      <c r="R21" s="1775" t="s">
        <v>10</v>
      </c>
      <c r="S21" s="1775" t="s">
        <v>10</v>
      </c>
      <c r="T21" s="126"/>
      <c r="U21" s="126"/>
      <c r="V21" s="126"/>
      <c r="W21" s="126"/>
      <c r="X21" s="126"/>
      <c r="Y21" s="126"/>
      <c r="Z21" s="126"/>
      <c r="AA21" s="126"/>
    </row>
    <row r="22" spans="1:27">
      <c r="A22" s="1733" t="s">
        <v>78</v>
      </c>
      <c r="B22" s="1772" t="s">
        <v>11</v>
      </c>
      <c r="C22" s="1772" t="s">
        <v>11</v>
      </c>
      <c r="D22" s="1772" t="s">
        <v>11</v>
      </c>
      <c r="E22" s="1773" t="s">
        <v>11</v>
      </c>
      <c r="F22" s="91"/>
      <c r="G22" s="1736" t="s">
        <v>78</v>
      </c>
      <c r="H22" s="1778" t="s">
        <v>11</v>
      </c>
      <c r="I22" s="1778" t="s">
        <v>11</v>
      </c>
      <c r="J22" s="1778" t="s">
        <v>11</v>
      </c>
      <c r="K22" s="1778" t="s">
        <v>11</v>
      </c>
      <c r="M22" s="1784" t="s">
        <v>78</v>
      </c>
      <c r="N22" s="1779" t="s">
        <v>11</v>
      </c>
      <c r="O22" s="1779" t="s">
        <v>11</v>
      </c>
      <c r="P22" s="126"/>
      <c r="Q22" s="1784" t="s">
        <v>78</v>
      </c>
      <c r="R22" s="1779" t="s">
        <v>11</v>
      </c>
      <c r="S22" s="1779" t="s">
        <v>11</v>
      </c>
      <c r="T22" s="126"/>
      <c r="U22" s="126"/>
      <c r="V22" s="126"/>
      <c r="W22" s="126"/>
      <c r="X22" s="126"/>
      <c r="Y22" s="126"/>
      <c r="Z22" s="126"/>
      <c r="AA22" s="126"/>
    </row>
    <row r="23" spans="1:27">
      <c r="A23" s="1733" t="s">
        <v>199</v>
      </c>
      <c r="B23" s="1782">
        <v>1.3</v>
      </c>
      <c r="C23" s="1782">
        <v>1.3</v>
      </c>
      <c r="D23" s="1772" t="s">
        <v>11</v>
      </c>
      <c r="E23" s="1773" t="s">
        <v>11</v>
      </c>
      <c r="F23" s="91"/>
      <c r="G23" s="1736" t="s">
        <v>199</v>
      </c>
      <c r="H23" s="1778" t="s">
        <v>11</v>
      </c>
      <c r="I23" s="1778" t="s">
        <v>11</v>
      </c>
      <c r="J23" s="1778" t="s">
        <v>11</v>
      </c>
      <c r="K23" s="1778" t="s">
        <v>11</v>
      </c>
      <c r="M23" s="1784" t="s">
        <v>199</v>
      </c>
      <c r="N23" s="1774">
        <v>1.3</v>
      </c>
      <c r="O23" s="1779" t="s">
        <v>11</v>
      </c>
      <c r="P23" s="126"/>
      <c r="Q23" s="1784" t="s">
        <v>199</v>
      </c>
      <c r="R23" s="1775" t="s">
        <v>11</v>
      </c>
      <c r="S23" s="1779" t="s">
        <v>11</v>
      </c>
      <c r="T23" s="126"/>
      <c r="U23" s="126"/>
      <c r="V23" s="126"/>
      <c r="W23" s="126"/>
      <c r="X23" s="126"/>
      <c r="Y23" s="126"/>
      <c r="Z23" s="126"/>
      <c r="AA23" s="126"/>
    </row>
    <row r="24" spans="1:27">
      <c r="A24" s="1733" t="s">
        <v>80</v>
      </c>
      <c r="B24" s="1772" t="s">
        <v>10</v>
      </c>
      <c r="C24" s="1772" t="s">
        <v>10</v>
      </c>
      <c r="D24" s="1772" t="s">
        <v>10</v>
      </c>
      <c r="E24" s="1773" t="s">
        <v>10</v>
      </c>
      <c r="F24" s="91"/>
      <c r="G24" s="1736" t="s">
        <v>80</v>
      </c>
      <c r="H24" s="1772" t="s">
        <v>10</v>
      </c>
      <c r="I24" s="1772" t="s">
        <v>10</v>
      </c>
      <c r="J24" s="1772" t="s">
        <v>10</v>
      </c>
      <c r="K24" s="1773" t="s">
        <v>10</v>
      </c>
      <c r="M24" s="1784" t="s">
        <v>80</v>
      </c>
      <c r="N24" s="1774" t="s">
        <v>10</v>
      </c>
      <c r="O24" s="1774" t="s">
        <v>10</v>
      </c>
      <c r="P24" s="126"/>
      <c r="Q24" s="1784" t="s">
        <v>80</v>
      </c>
      <c r="R24" s="1775" t="s">
        <v>10</v>
      </c>
      <c r="S24" s="1775" t="s">
        <v>710</v>
      </c>
      <c r="T24" s="126"/>
      <c r="U24" s="126"/>
      <c r="V24" s="126"/>
      <c r="W24" s="126"/>
      <c r="X24" s="126"/>
      <c r="Y24" s="126"/>
      <c r="Z24" s="126"/>
      <c r="AA24" s="126"/>
    </row>
    <row r="25" spans="1:27">
      <c r="A25" s="1733" t="s">
        <v>284</v>
      </c>
      <c r="B25" s="1782">
        <v>15.4</v>
      </c>
      <c r="C25" s="1782">
        <v>13.4</v>
      </c>
      <c r="D25" s="1782">
        <v>3.7</v>
      </c>
      <c r="E25" s="1783">
        <v>7.3</v>
      </c>
      <c r="F25" s="91"/>
      <c r="G25" s="1736" t="s">
        <v>284</v>
      </c>
      <c r="H25" s="1782" t="s">
        <v>10</v>
      </c>
      <c r="I25" s="1782" t="s">
        <v>10</v>
      </c>
      <c r="J25" s="1782" t="s">
        <v>10</v>
      </c>
      <c r="K25" s="1783" t="s">
        <v>10</v>
      </c>
      <c r="L25" s="254"/>
      <c r="M25" s="1784" t="s">
        <v>284</v>
      </c>
      <c r="N25" s="1774">
        <v>15.4</v>
      </c>
      <c r="O25" s="1775" t="s">
        <v>10</v>
      </c>
      <c r="P25" s="126"/>
      <c r="Q25" s="1784" t="s">
        <v>284</v>
      </c>
      <c r="R25" s="1775">
        <v>7.3</v>
      </c>
      <c r="S25" s="1775" t="s">
        <v>10</v>
      </c>
      <c r="T25" s="126"/>
      <c r="U25" s="126"/>
      <c r="V25" s="126"/>
      <c r="W25" s="126"/>
      <c r="X25" s="126"/>
      <c r="Y25" s="126"/>
      <c r="Z25" s="126"/>
      <c r="AA25" s="126"/>
    </row>
    <row r="26" spans="1:27">
      <c r="A26" s="1733" t="s">
        <v>35</v>
      </c>
      <c r="B26" s="1782">
        <v>96.5</v>
      </c>
      <c r="C26" s="1782" t="s">
        <v>10</v>
      </c>
      <c r="D26" s="1782" t="s">
        <v>10</v>
      </c>
      <c r="E26" s="1783">
        <v>100</v>
      </c>
      <c r="F26" s="91"/>
      <c r="G26" s="1736" t="s">
        <v>35</v>
      </c>
      <c r="H26" s="1782" t="s">
        <v>10</v>
      </c>
      <c r="I26" s="1782" t="s">
        <v>10</v>
      </c>
      <c r="J26" s="1782" t="s">
        <v>10</v>
      </c>
      <c r="K26" s="1782" t="s">
        <v>10</v>
      </c>
      <c r="M26" s="1784" t="s">
        <v>35</v>
      </c>
      <c r="N26" s="1774">
        <v>96.5</v>
      </c>
      <c r="O26" s="1775" t="s">
        <v>10</v>
      </c>
      <c r="P26" s="126"/>
      <c r="Q26" s="1784" t="s">
        <v>35</v>
      </c>
      <c r="R26" s="1775">
        <v>100</v>
      </c>
      <c r="S26" s="1775" t="s">
        <v>10</v>
      </c>
      <c r="T26" s="126"/>
      <c r="U26" s="126"/>
      <c r="V26" s="126"/>
      <c r="W26" s="126"/>
      <c r="X26" s="126"/>
      <c r="Y26" s="126"/>
      <c r="Z26" s="126"/>
      <c r="AA26" s="126"/>
    </row>
    <row r="27" spans="1:27">
      <c r="A27" s="1733" t="s">
        <v>270</v>
      </c>
      <c r="B27" s="1778" t="s">
        <v>10</v>
      </c>
      <c r="C27" s="1778" t="s">
        <v>10</v>
      </c>
      <c r="D27" s="1778" t="s">
        <v>10</v>
      </c>
      <c r="E27" s="1778" t="s">
        <v>10</v>
      </c>
      <c r="F27" s="91"/>
      <c r="G27" s="1736" t="s">
        <v>270</v>
      </c>
      <c r="H27" s="1778" t="s">
        <v>10</v>
      </c>
      <c r="I27" s="1778" t="s">
        <v>10</v>
      </c>
      <c r="J27" s="1778" t="s">
        <v>10</v>
      </c>
      <c r="K27" s="1778" t="s">
        <v>10</v>
      </c>
      <c r="M27" s="1784"/>
      <c r="N27" s="1779"/>
      <c r="O27" s="1779"/>
      <c r="P27" s="126"/>
      <c r="Q27" s="1784"/>
      <c r="R27" s="1779"/>
      <c r="S27" s="1779"/>
      <c r="T27" s="126"/>
      <c r="U27" s="126"/>
      <c r="V27" s="126"/>
      <c r="W27" s="126"/>
      <c r="X27" s="126"/>
      <c r="Y27" s="126"/>
      <c r="Z27" s="126"/>
      <c r="AA27" s="126"/>
    </row>
    <row r="28" spans="1:27">
      <c r="A28" s="1768"/>
      <c r="B28" s="1785"/>
      <c r="C28" s="1785"/>
      <c r="D28" s="1785"/>
      <c r="E28" s="1785"/>
      <c r="F28" s="91"/>
      <c r="G28" s="1757"/>
      <c r="H28" s="1785"/>
      <c r="I28" s="1785"/>
      <c r="J28" s="1785"/>
      <c r="K28" s="1785"/>
      <c r="M28" s="1732"/>
      <c r="N28" s="1786"/>
      <c r="O28" s="1786"/>
      <c r="P28" s="126"/>
      <c r="Q28" s="1732"/>
      <c r="R28" s="1786"/>
      <c r="S28" s="1787"/>
      <c r="T28" s="126"/>
      <c r="U28" s="126"/>
      <c r="V28" s="126"/>
      <c r="W28" s="126"/>
      <c r="X28" s="126"/>
      <c r="Y28" s="126"/>
      <c r="Z28" s="126"/>
      <c r="AA28" s="126"/>
    </row>
    <row r="29" spans="1:27">
      <c r="A29" s="1768" t="s">
        <v>271</v>
      </c>
      <c r="B29" s="1785"/>
      <c r="C29" s="1785"/>
      <c r="D29" s="1785"/>
      <c r="E29" s="1785"/>
      <c r="F29" s="91"/>
      <c r="G29" s="1757" t="s">
        <v>271</v>
      </c>
      <c r="H29" s="1785"/>
      <c r="I29" s="1785"/>
      <c r="J29" s="1785"/>
      <c r="K29" s="1785"/>
      <c r="M29" s="1732" t="s">
        <v>271</v>
      </c>
      <c r="N29" s="1788">
        <v>26.216751040783805</v>
      </c>
      <c r="O29" s="1788"/>
      <c r="P29" s="126"/>
      <c r="Q29" s="1732" t="s">
        <v>271</v>
      </c>
      <c r="R29" s="1788">
        <v>39.644657327648716</v>
      </c>
      <c r="S29" s="1788"/>
      <c r="T29" s="126"/>
      <c r="U29" s="126"/>
      <c r="V29" s="126"/>
      <c r="W29" s="126"/>
      <c r="X29" s="126"/>
      <c r="Y29" s="126"/>
      <c r="Z29" s="126"/>
      <c r="AA29" s="126"/>
    </row>
    <row r="30" spans="1:27">
      <c r="A30" s="126" t="s">
        <v>272</v>
      </c>
      <c r="M30" s="2394" t="s">
        <v>653</v>
      </c>
      <c r="N30" s="2394"/>
      <c r="O30" s="2394"/>
      <c r="P30" s="2394"/>
      <c r="Q30" s="2394"/>
      <c r="R30" s="2394"/>
      <c r="S30" s="2394"/>
    </row>
    <row r="31" spans="1:27">
      <c r="A31" s="147" t="s">
        <v>26</v>
      </c>
      <c r="M31" s="2394"/>
      <c r="N31" s="2394"/>
      <c r="O31" s="2394"/>
      <c r="P31" s="2394"/>
      <c r="Q31" s="2394"/>
      <c r="R31" s="2394"/>
      <c r="S31" s="2394"/>
    </row>
    <row r="32" spans="1:27">
      <c r="A32" s="147" t="s">
        <v>88</v>
      </c>
      <c r="B32" s="245" t="s">
        <v>314</v>
      </c>
      <c r="C32" s="245"/>
      <c r="D32" s="245"/>
      <c r="E32" s="245"/>
      <c r="F32" s="245"/>
      <c r="G32" s="245"/>
    </row>
    <row r="33" spans="1:7">
      <c r="A33" s="2390" t="s">
        <v>13</v>
      </c>
      <c r="B33" s="768" t="s">
        <v>273</v>
      </c>
      <c r="C33" s="245"/>
      <c r="D33" s="245"/>
      <c r="E33" s="245"/>
      <c r="F33" s="245"/>
      <c r="G33" s="245"/>
    </row>
    <row r="34" spans="1:7">
      <c r="A34" s="2390"/>
      <c r="B34" s="769" t="s">
        <v>274</v>
      </c>
      <c r="C34" s="245"/>
      <c r="D34" s="245"/>
      <c r="E34" s="245"/>
      <c r="F34" s="245"/>
      <c r="G34" s="245"/>
    </row>
    <row r="35" spans="1:7">
      <c r="A35" s="2390"/>
      <c r="B35" s="769" t="s">
        <v>275</v>
      </c>
      <c r="C35" s="245"/>
      <c r="D35" s="245"/>
      <c r="E35" s="245"/>
      <c r="F35" s="245"/>
      <c r="G35" s="245"/>
    </row>
    <row r="36" spans="1:7">
      <c r="A36" s="2390"/>
      <c r="B36" s="770" t="s">
        <v>277</v>
      </c>
      <c r="C36" s="245"/>
      <c r="D36" s="245"/>
      <c r="E36" s="245"/>
      <c r="F36" s="245"/>
      <c r="G36" s="245"/>
    </row>
    <row r="37" spans="1:7">
      <c r="A37" s="2390"/>
      <c r="B37" s="769" t="s">
        <v>315</v>
      </c>
      <c r="C37" s="245"/>
      <c r="D37" s="245"/>
      <c r="E37" s="245"/>
      <c r="F37" s="245"/>
      <c r="G37" s="245"/>
    </row>
    <row r="38" spans="1:7">
      <c r="A38" s="147" t="s">
        <v>31</v>
      </c>
      <c r="B38" s="147" t="s">
        <v>967</v>
      </c>
      <c r="C38" s="91"/>
      <c r="D38" s="91"/>
      <c r="E38" s="91"/>
      <c r="F38" s="91"/>
    </row>
  </sheetData>
  <mergeCells count="9">
    <mergeCell ref="A33:A37"/>
    <mergeCell ref="Y4:AA4"/>
    <mergeCell ref="M30:S31"/>
    <mergeCell ref="A1:B1"/>
    <mergeCell ref="A4:E4"/>
    <mergeCell ref="G4:K4"/>
    <mergeCell ref="M4:O4"/>
    <mergeCell ref="Q4:S4"/>
    <mergeCell ref="U4:W4"/>
  </mergeCells>
  <pageMargins left="0.17" right="0.17" top="0.57999999999999996" bottom="0.54" header="0.51181102362204722" footer="0.51181102362204722"/>
  <pageSetup paperSize="9" scale="50" orientation="landscape" horizontalDpi="4294967292" verticalDpi="4294967292" r:id="rId1"/>
  <drawing r:id="rId2"/>
</worksheet>
</file>

<file path=xl/worksheets/sheet37.xml><?xml version="1.0" encoding="utf-8"?>
<worksheet xmlns="http://schemas.openxmlformats.org/spreadsheetml/2006/main" xmlns:r="http://schemas.openxmlformats.org/officeDocument/2006/relationships">
  <sheetPr>
    <pageSetUpPr fitToPage="1"/>
  </sheetPr>
  <dimension ref="A1:V24"/>
  <sheetViews>
    <sheetView zoomScale="90" zoomScaleNormal="90" zoomScalePageLayoutView="125" workbookViewId="0"/>
  </sheetViews>
  <sheetFormatPr baseColWidth="10" defaultColWidth="12.44140625" defaultRowHeight="12.75"/>
  <cols>
    <col min="1" max="1" width="12.44140625" style="156"/>
    <col min="2" max="15" width="5" style="156" customWidth="1"/>
    <col min="16" max="16" width="3.44140625" style="156" customWidth="1"/>
    <col min="17" max="17" width="11" style="156" customWidth="1"/>
    <col min="18" max="20" width="5" style="156" customWidth="1"/>
    <col min="21" max="21" width="3.77734375" style="156" customWidth="1"/>
    <col min="22" max="16384" width="12.44140625" style="156"/>
  </cols>
  <sheetData>
    <row r="1" spans="1:20" ht="15" customHeight="1">
      <c r="A1" s="1442" t="s">
        <v>493</v>
      </c>
      <c r="B1" s="1443"/>
      <c r="C1" s="1443"/>
      <c r="D1" s="1443"/>
      <c r="E1" s="1443"/>
      <c r="F1" s="1443"/>
      <c r="G1" s="1443"/>
      <c r="H1" s="1443"/>
      <c r="I1" s="1443"/>
      <c r="J1" s="1443"/>
      <c r="K1" s="1443"/>
    </row>
    <row r="2" spans="1:20" ht="8.1" customHeight="1">
      <c r="A2" s="526"/>
    </row>
    <row r="3" spans="1:20" ht="15" customHeight="1">
      <c r="A3" s="527" t="s">
        <v>494</v>
      </c>
    </row>
    <row r="4" spans="1:20" s="528" customFormat="1" ht="15" customHeight="1">
      <c r="A4" s="775"/>
      <c r="B4" s="775">
        <v>2000</v>
      </c>
      <c r="C4" s="775">
        <v>2001</v>
      </c>
      <c r="D4" s="775">
        <v>2002</v>
      </c>
      <c r="E4" s="775">
        <v>2003</v>
      </c>
      <c r="F4" s="775">
        <v>2004</v>
      </c>
      <c r="G4" s="775">
        <v>2005</v>
      </c>
      <c r="H4" s="775">
        <v>2006</v>
      </c>
      <c r="I4" s="775">
        <v>2007</v>
      </c>
      <c r="J4" s="775">
        <v>2008</v>
      </c>
      <c r="K4" s="775">
        <v>2009</v>
      </c>
      <c r="L4" s="775">
        <v>2010</v>
      </c>
      <c r="M4" s="775">
        <v>2011</v>
      </c>
      <c r="N4" s="775">
        <v>2012</v>
      </c>
      <c r="O4" s="775">
        <v>2013</v>
      </c>
      <c r="Q4" s="775"/>
      <c r="R4" s="775">
        <v>2000</v>
      </c>
      <c r="S4" s="775">
        <v>2010</v>
      </c>
      <c r="T4" s="775" t="s">
        <v>495</v>
      </c>
    </row>
    <row r="5" spans="1:20" ht="15" customHeight="1">
      <c r="A5" s="1921" t="s">
        <v>88</v>
      </c>
      <c r="B5" s="1918">
        <v>1.8</v>
      </c>
      <c r="C5" s="1918">
        <v>1.7</v>
      </c>
      <c r="D5" s="1918">
        <v>1.7</v>
      </c>
      <c r="E5" s="1918">
        <v>1.7</v>
      </c>
      <c r="F5" s="1918">
        <v>1.8</v>
      </c>
      <c r="G5" s="1918">
        <v>2</v>
      </c>
      <c r="H5" s="1918">
        <v>2.1</v>
      </c>
      <c r="I5" s="1918">
        <v>2.4</v>
      </c>
      <c r="J5" s="1918">
        <v>2.5</v>
      </c>
      <c r="K5" s="1918">
        <v>2.5</v>
      </c>
      <c r="L5" s="1918">
        <v>2.7</v>
      </c>
      <c r="M5" s="1918">
        <v>2.9</v>
      </c>
      <c r="N5" s="1918">
        <v>2.9</v>
      </c>
      <c r="O5" s="1918">
        <v>2.9</v>
      </c>
      <c r="Q5" s="1488" t="s">
        <v>80</v>
      </c>
      <c r="R5" s="1489">
        <v>3.2</v>
      </c>
      <c r="S5" s="1489">
        <v>7.4</v>
      </c>
      <c r="T5" s="1490">
        <v>7.1</v>
      </c>
    </row>
    <row r="6" spans="1:20" ht="15" customHeight="1">
      <c r="A6" s="1921" t="s">
        <v>246</v>
      </c>
      <c r="B6" s="1918">
        <v>0.1</v>
      </c>
      <c r="C6" s="1918">
        <v>0.3</v>
      </c>
      <c r="D6" s="1918">
        <v>0.3</v>
      </c>
      <c r="E6" s="1919" t="s">
        <v>10</v>
      </c>
      <c r="F6" s="1919" t="s">
        <v>10</v>
      </c>
      <c r="G6" s="1919" t="s">
        <v>10</v>
      </c>
      <c r="H6" s="1919" t="s">
        <v>10</v>
      </c>
      <c r="I6" s="1919" t="s">
        <v>10</v>
      </c>
      <c r="J6" s="1919" t="s">
        <v>10</v>
      </c>
      <c r="K6" s="1918">
        <v>0.3</v>
      </c>
      <c r="L6" s="1918">
        <v>0.3</v>
      </c>
      <c r="M6" s="1919" t="s">
        <v>10</v>
      </c>
      <c r="N6" s="1919" t="s">
        <v>10</v>
      </c>
      <c r="O6" s="1919" t="s">
        <v>10</v>
      </c>
      <c r="Q6" s="1488" t="s">
        <v>268</v>
      </c>
      <c r="R6" s="1489">
        <v>4.2</v>
      </c>
      <c r="S6" s="1489">
        <v>5.7</v>
      </c>
      <c r="T6" s="1490">
        <v>5.3</v>
      </c>
    </row>
    <row r="7" spans="1:20" ht="15" customHeight="1">
      <c r="A7" s="1921" t="s">
        <v>13</v>
      </c>
      <c r="B7" s="1919" t="s">
        <v>10</v>
      </c>
      <c r="C7" s="1918">
        <v>0.9</v>
      </c>
      <c r="D7" s="1918">
        <v>0.9</v>
      </c>
      <c r="E7" s="1918">
        <v>1</v>
      </c>
      <c r="F7" s="1918">
        <v>1</v>
      </c>
      <c r="G7" s="1918">
        <v>1.1000000000000001</v>
      </c>
      <c r="H7" s="1918">
        <v>1.1000000000000001</v>
      </c>
      <c r="I7" s="1918">
        <v>1.1000000000000001</v>
      </c>
      <c r="J7" s="1918">
        <v>1.1000000000000001</v>
      </c>
      <c r="K7" s="1918">
        <v>1.2</v>
      </c>
      <c r="L7" s="1918">
        <v>1.4</v>
      </c>
      <c r="M7" s="1919" t="s">
        <v>10</v>
      </c>
      <c r="N7" s="1919" t="s">
        <v>10</v>
      </c>
      <c r="O7" s="1919" t="s">
        <v>10</v>
      </c>
      <c r="Q7" s="1488" t="s">
        <v>88</v>
      </c>
      <c r="R7" s="1489">
        <v>1.8</v>
      </c>
      <c r="S7" s="1489">
        <v>2.7</v>
      </c>
      <c r="T7" s="1490">
        <v>2.9</v>
      </c>
    </row>
    <row r="8" spans="1:20" ht="15" customHeight="1">
      <c r="A8" s="1921" t="s">
        <v>29</v>
      </c>
      <c r="B8" s="1919" t="s">
        <v>10</v>
      </c>
      <c r="C8" s="1919" t="s">
        <v>10</v>
      </c>
      <c r="D8" s="1919" t="s">
        <v>10</v>
      </c>
      <c r="E8" s="1919" t="s">
        <v>10</v>
      </c>
      <c r="F8" s="1919" t="s">
        <v>10</v>
      </c>
      <c r="G8" s="1919" t="s">
        <v>10</v>
      </c>
      <c r="H8" s="1919" t="s">
        <v>10</v>
      </c>
      <c r="I8" s="1918">
        <v>0.7</v>
      </c>
      <c r="J8" s="1918">
        <v>0.8</v>
      </c>
      <c r="K8" s="1918">
        <v>0.6</v>
      </c>
      <c r="L8" s="1918">
        <v>0.7</v>
      </c>
      <c r="M8" s="1918">
        <v>0.7</v>
      </c>
      <c r="N8" s="1918">
        <v>0.8</v>
      </c>
      <c r="O8" s="1918">
        <v>0.7</v>
      </c>
      <c r="Q8" s="1488" t="s">
        <v>35</v>
      </c>
      <c r="R8" s="1489">
        <v>0.6</v>
      </c>
      <c r="S8" s="1489">
        <v>1.1000000000000001</v>
      </c>
      <c r="T8" s="1490">
        <v>1</v>
      </c>
    </row>
    <row r="9" spans="1:20" ht="15" customHeight="1">
      <c r="A9" s="1921" t="s">
        <v>30</v>
      </c>
      <c r="B9" s="1918">
        <v>0.2</v>
      </c>
      <c r="C9" s="1918">
        <v>0.2</v>
      </c>
      <c r="D9" s="1918">
        <v>0.2</v>
      </c>
      <c r="E9" s="1918">
        <v>0.2</v>
      </c>
      <c r="F9" s="1918">
        <v>0.2</v>
      </c>
      <c r="G9" s="1918">
        <v>0.2</v>
      </c>
      <c r="H9" s="1918">
        <v>0.3</v>
      </c>
      <c r="I9" s="1918">
        <v>0.3</v>
      </c>
      <c r="J9" s="1918">
        <v>0.4</v>
      </c>
      <c r="K9" s="1918">
        <v>0.3</v>
      </c>
      <c r="L9" s="1918">
        <v>0.3</v>
      </c>
      <c r="M9" s="1918">
        <v>0.3</v>
      </c>
      <c r="N9" s="1918">
        <v>0.2</v>
      </c>
      <c r="O9" s="1918">
        <v>0.3</v>
      </c>
      <c r="Q9" s="1488" t="s">
        <v>20</v>
      </c>
      <c r="R9" s="1489">
        <v>0.5</v>
      </c>
      <c r="S9" s="1489">
        <v>0.8</v>
      </c>
      <c r="T9" s="1490">
        <v>0.8</v>
      </c>
    </row>
    <row r="10" spans="1:20" ht="15" customHeight="1">
      <c r="A10" s="1921" t="s">
        <v>14</v>
      </c>
      <c r="B10" s="1919" t="s">
        <v>10</v>
      </c>
      <c r="C10" s="1919" t="s">
        <v>10</v>
      </c>
      <c r="D10" s="1919" t="s">
        <v>10</v>
      </c>
      <c r="E10" s="1918">
        <v>0.3</v>
      </c>
      <c r="F10" s="1918">
        <v>0.2</v>
      </c>
      <c r="G10" s="1918">
        <v>0.2</v>
      </c>
      <c r="H10" s="1919" t="s">
        <v>10</v>
      </c>
      <c r="I10" s="1919" t="s">
        <v>10</v>
      </c>
      <c r="J10" s="1918">
        <v>0.5</v>
      </c>
      <c r="K10" s="1918">
        <v>2.1</v>
      </c>
      <c r="L10" s="1918">
        <v>2.8</v>
      </c>
      <c r="M10" s="1918">
        <v>2.9</v>
      </c>
      <c r="N10" s="1918">
        <v>0.7</v>
      </c>
      <c r="O10" s="1918">
        <v>0.7</v>
      </c>
      <c r="Q10" s="1488" t="s">
        <v>29</v>
      </c>
      <c r="R10" s="796" t="s">
        <v>10</v>
      </c>
      <c r="S10" s="1489">
        <v>0.7</v>
      </c>
      <c r="T10" s="1490">
        <v>0.7</v>
      </c>
    </row>
    <row r="11" spans="1:20" ht="15" customHeight="1">
      <c r="A11" s="1921" t="s">
        <v>17</v>
      </c>
      <c r="B11" s="1919" t="s">
        <v>10</v>
      </c>
      <c r="C11" s="1918">
        <v>0.1</v>
      </c>
      <c r="D11" s="1918">
        <v>0.1</v>
      </c>
      <c r="E11" s="1918">
        <v>0.1</v>
      </c>
      <c r="F11" s="1919" t="s">
        <v>10</v>
      </c>
      <c r="G11" s="1919" t="s">
        <v>10</v>
      </c>
      <c r="H11" s="1918">
        <v>0.2</v>
      </c>
      <c r="I11" s="1918">
        <v>0.1</v>
      </c>
      <c r="J11" s="1918">
        <v>0.2</v>
      </c>
      <c r="K11" s="1918">
        <v>0.2</v>
      </c>
      <c r="L11" s="1918">
        <v>0.3</v>
      </c>
      <c r="M11" s="1918">
        <v>0.4</v>
      </c>
      <c r="N11" s="1919" t="s">
        <v>10</v>
      </c>
      <c r="O11" s="1919" t="s">
        <v>10</v>
      </c>
      <c r="Q11" s="1488" t="s">
        <v>14</v>
      </c>
      <c r="R11" s="796" t="s">
        <v>10</v>
      </c>
      <c r="S11" s="1489">
        <v>2.8</v>
      </c>
      <c r="T11" s="1490">
        <v>0.7</v>
      </c>
    </row>
    <row r="12" spans="1:20" ht="15" customHeight="1">
      <c r="A12" s="1921" t="s">
        <v>268</v>
      </c>
      <c r="B12" s="1918">
        <v>4.2</v>
      </c>
      <c r="C12" s="1918">
        <v>4.4000000000000004</v>
      </c>
      <c r="D12" s="1918">
        <v>4.4000000000000004</v>
      </c>
      <c r="E12" s="1918">
        <v>4.7</v>
      </c>
      <c r="F12" s="1919" t="s">
        <v>10</v>
      </c>
      <c r="G12" s="1919" t="s">
        <v>10</v>
      </c>
      <c r="H12" s="1918">
        <v>5.3</v>
      </c>
      <c r="I12" s="1918">
        <v>5.4</v>
      </c>
      <c r="J12" s="1918">
        <v>5.6</v>
      </c>
      <c r="K12" s="1918">
        <v>5.7</v>
      </c>
      <c r="L12" s="1918">
        <v>5.7</v>
      </c>
      <c r="M12" s="1918">
        <v>5.5</v>
      </c>
      <c r="N12" s="1918">
        <v>5.4</v>
      </c>
      <c r="O12" s="1918">
        <v>5.3</v>
      </c>
      <c r="Q12" s="1488" t="s">
        <v>22</v>
      </c>
      <c r="R12" s="1489">
        <v>0.1</v>
      </c>
      <c r="S12" s="1489">
        <v>0.4</v>
      </c>
      <c r="T12" s="1490">
        <v>0.6</v>
      </c>
    </row>
    <row r="13" spans="1:20" ht="15" customHeight="1">
      <c r="A13" s="1921" t="s">
        <v>20</v>
      </c>
      <c r="B13" s="1918">
        <v>0.5</v>
      </c>
      <c r="C13" s="1918">
        <v>0.5</v>
      </c>
      <c r="D13" s="1918">
        <v>0.7</v>
      </c>
      <c r="E13" s="1918">
        <v>0.8</v>
      </c>
      <c r="F13" s="1918">
        <v>0.9</v>
      </c>
      <c r="G13" s="1918">
        <v>1</v>
      </c>
      <c r="H13" s="1918">
        <v>0.8</v>
      </c>
      <c r="I13" s="1918">
        <v>0.8</v>
      </c>
      <c r="J13" s="1918">
        <v>0.8</v>
      </c>
      <c r="K13" s="1918">
        <v>0.9</v>
      </c>
      <c r="L13" s="1918">
        <v>0.8</v>
      </c>
      <c r="M13" s="1918">
        <v>0.8</v>
      </c>
      <c r="N13" s="1918">
        <v>0.8</v>
      </c>
      <c r="O13" s="1918"/>
      <c r="Q13" s="1488" t="s">
        <v>17</v>
      </c>
      <c r="R13" s="796" t="s">
        <v>10</v>
      </c>
      <c r="S13" s="1489">
        <v>0.3</v>
      </c>
      <c r="T13" s="1490">
        <v>0.4</v>
      </c>
    </row>
    <row r="14" spans="1:20" ht="15" customHeight="1">
      <c r="A14" s="1921" t="s">
        <v>77</v>
      </c>
      <c r="B14" s="1918">
        <v>0.2</v>
      </c>
      <c r="C14" s="1918">
        <v>0.2</v>
      </c>
      <c r="D14" s="1918">
        <v>0.2</v>
      </c>
      <c r="E14" s="1918">
        <v>0.2</v>
      </c>
      <c r="F14" s="1918">
        <v>0.2</v>
      </c>
      <c r="G14" s="1918">
        <v>0.2</v>
      </c>
      <c r="H14" s="1918">
        <v>0.2</v>
      </c>
      <c r="I14" s="1918">
        <v>0.3</v>
      </c>
      <c r="J14" s="1918">
        <v>0.2</v>
      </c>
      <c r="K14" s="1918">
        <v>0.2</v>
      </c>
      <c r="L14" s="1919" t="s">
        <v>10</v>
      </c>
      <c r="M14" s="1918">
        <v>0.2</v>
      </c>
      <c r="N14" s="1919" t="s">
        <v>10</v>
      </c>
      <c r="O14" s="1919" t="s">
        <v>10</v>
      </c>
      <c r="Q14" s="1488" t="s">
        <v>30</v>
      </c>
      <c r="R14" s="1489">
        <v>0.2</v>
      </c>
      <c r="S14" s="1489">
        <v>0.3</v>
      </c>
      <c r="T14" s="1490">
        <v>0.3</v>
      </c>
    </row>
    <row r="15" spans="1:20" ht="15" customHeight="1">
      <c r="A15" s="1921" t="s">
        <v>78</v>
      </c>
      <c r="B15" s="1919" t="s">
        <v>10</v>
      </c>
      <c r="C15" s="1918">
        <v>0.1</v>
      </c>
      <c r="D15" s="1918">
        <v>0.1</v>
      </c>
      <c r="E15" s="1918">
        <v>0.1</v>
      </c>
      <c r="F15" s="1918">
        <v>0.1</v>
      </c>
      <c r="G15" s="1918">
        <v>0.1</v>
      </c>
      <c r="H15" s="1919" t="s">
        <v>10</v>
      </c>
      <c r="I15" s="1919" t="s">
        <v>10</v>
      </c>
      <c r="J15" s="1918">
        <v>0.1</v>
      </c>
      <c r="K15" s="1919" t="s">
        <v>10</v>
      </c>
      <c r="L15" s="1919" t="s">
        <v>10</v>
      </c>
      <c r="M15" s="1918">
        <v>0</v>
      </c>
      <c r="N15" s="1918">
        <v>0.3</v>
      </c>
      <c r="O15" s="1919" t="s">
        <v>10</v>
      </c>
      <c r="Q15" s="1488" t="s">
        <v>78</v>
      </c>
      <c r="R15" s="796" t="s">
        <v>10</v>
      </c>
      <c r="S15" s="796" t="s">
        <v>10</v>
      </c>
      <c r="T15" s="1490">
        <v>0.3</v>
      </c>
    </row>
    <row r="16" spans="1:20" ht="15" customHeight="1">
      <c r="A16" s="1921" t="s">
        <v>80</v>
      </c>
      <c r="B16" s="1918">
        <v>3.2</v>
      </c>
      <c r="C16" s="1918">
        <v>3.3</v>
      </c>
      <c r="D16" s="1918">
        <v>3.5</v>
      </c>
      <c r="E16" s="1918">
        <v>3.7</v>
      </c>
      <c r="F16" s="1918">
        <v>3.7</v>
      </c>
      <c r="G16" s="1918">
        <v>3.8</v>
      </c>
      <c r="H16" s="1918">
        <v>4.4000000000000004</v>
      </c>
      <c r="I16" s="1918">
        <v>5</v>
      </c>
      <c r="J16" s="1918">
        <v>7.1</v>
      </c>
      <c r="K16" s="1918">
        <v>7.1</v>
      </c>
      <c r="L16" s="1918">
        <v>7.4</v>
      </c>
      <c r="M16" s="1918">
        <v>8</v>
      </c>
      <c r="N16" s="1918">
        <v>7.7</v>
      </c>
      <c r="O16" s="1918">
        <v>7.1</v>
      </c>
      <c r="Q16" s="1488" t="s">
        <v>77</v>
      </c>
      <c r="R16" s="1489">
        <v>0.2</v>
      </c>
      <c r="S16" s="796" t="s">
        <v>10</v>
      </c>
      <c r="T16" s="1490">
        <v>0.2</v>
      </c>
    </row>
    <row r="17" spans="1:22" ht="15" customHeight="1">
      <c r="A17" s="1921" t="s">
        <v>35</v>
      </c>
      <c r="B17" s="1918">
        <v>0.6</v>
      </c>
      <c r="C17" s="1919" t="s">
        <v>10</v>
      </c>
      <c r="D17" s="1918">
        <v>0.8</v>
      </c>
      <c r="E17" s="1919" t="s">
        <v>10</v>
      </c>
      <c r="F17" s="1919" t="s">
        <v>10</v>
      </c>
      <c r="G17" s="1919" t="s">
        <v>10</v>
      </c>
      <c r="H17" s="1919" t="s">
        <v>10</v>
      </c>
      <c r="I17" s="1919" t="s">
        <v>10</v>
      </c>
      <c r="J17" s="1918">
        <v>0.5</v>
      </c>
      <c r="K17" s="1918">
        <v>1</v>
      </c>
      <c r="L17" s="1918">
        <v>1.1000000000000001</v>
      </c>
      <c r="M17" s="1918">
        <v>1</v>
      </c>
      <c r="N17" s="1918">
        <v>1</v>
      </c>
      <c r="O17" s="1918">
        <v>1</v>
      </c>
      <c r="Q17" s="1488" t="s">
        <v>246</v>
      </c>
      <c r="R17" s="1489">
        <v>0.1</v>
      </c>
      <c r="S17" s="1489">
        <v>0.3</v>
      </c>
      <c r="T17" s="796" t="s">
        <v>10</v>
      </c>
    </row>
    <row r="18" spans="1:22" ht="15" customHeight="1">
      <c r="A18" s="1921" t="s">
        <v>22</v>
      </c>
      <c r="B18" s="1918">
        <v>0.1</v>
      </c>
      <c r="C18" s="1918">
        <v>0.1</v>
      </c>
      <c r="D18" s="1918">
        <v>0.1</v>
      </c>
      <c r="E18" s="1918">
        <v>0.2</v>
      </c>
      <c r="F18" s="1918">
        <v>0.2</v>
      </c>
      <c r="G18" s="1918">
        <v>0.2</v>
      </c>
      <c r="H18" s="1918">
        <v>0.3</v>
      </c>
      <c r="I18" s="1918">
        <v>0.3</v>
      </c>
      <c r="J18" s="1918">
        <v>0.4</v>
      </c>
      <c r="K18" s="1918">
        <v>0.4</v>
      </c>
      <c r="L18" s="1918">
        <v>0.4</v>
      </c>
      <c r="M18" s="1918">
        <v>0.4</v>
      </c>
      <c r="N18" s="1918">
        <v>0.6</v>
      </c>
      <c r="O18" s="1919" t="s">
        <v>10</v>
      </c>
      <c r="Q18" s="1488" t="s">
        <v>13</v>
      </c>
      <c r="R18" s="796" t="s">
        <v>10</v>
      </c>
      <c r="S18" s="1489">
        <v>1.4</v>
      </c>
      <c r="T18" s="796" t="s">
        <v>10</v>
      </c>
    </row>
    <row r="19" spans="1:22" ht="15" customHeight="1">
      <c r="A19" s="1921"/>
      <c r="B19" s="1918"/>
      <c r="C19" s="1918"/>
      <c r="D19" s="1918"/>
      <c r="E19" s="1918"/>
      <c r="F19" s="1918"/>
      <c r="G19" s="1918"/>
      <c r="H19" s="1918"/>
      <c r="I19" s="1918"/>
      <c r="J19" s="1918"/>
      <c r="K19" s="1918"/>
      <c r="L19" s="1918"/>
      <c r="M19" s="1918"/>
      <c r="N19" s="1918"/>
      <c r="O19" s="1918"/>
      <c r="Q19" s="228"/>
      <c r="R19" s="228"/>
      <c r="S19" s="228"/>
      <c r="T19" s="228"/>
    </row>
    <row r="20" spans="1:22" ht="15" customHeight="1">
      <c r="A20" s="1922" t="s">
        <v>23</v>
      </c>
      <c r="B20" s="1920">
        <f>AVERAGE(B5:B18)</f>
        <v>1.2111111111111112</v>
      </c>
      <c r="C20" s="1920">
        <f t="shared" ref="C20:O20" si="0">AVERAGE(C5:C18)</f>
        <v>1.0727272727272725</v>
      </c>
      <c r="D20" s="1920">
        <f t="shared" si="0"/>
        <v>1.0833333333333333</v>
      </c>
      <c r="E20" s="1920">
        <f t="shared" si="0"/>
        <v>1.1818181818181819</v>
      </c>
      <c r="F20" s="1920">
        <f t="shared" si="0"/>
        <v>0.92222222222222228</v>
      </c>
      <c r="G20" s="1920">
        <f t="shared" si="0"/>
        <v>0.97777777777777763</v>
      </c>
      <c r="H20" s="1920">
        <f t="shared" si="0"/>
        <v>1.6333333333333335</v>
      </c>
      <c r="I20" s="1920">
        <f t="shared" si="0"/>
        <v>1.6400000000000001</v>
      </c>
      <c r="J20" s="1920">
        <f t="shared" si="0"/>
        <v>1.5538461538461539</v>
      </c>
      <c r="K20" s="1920">
        <f t="shared" si="0"/>
        <v>1.7307692307692308</v>
      </c>
      <c r="L20" s="1920">
        <f t="shared" si="0"/>
        <v>1.9916666666666665</v>
      </c>
      <c r="M20" s="1920">
        <f t="shared" si="0"/>
        <v>1.9249999999999998</v>
      </c>
      <c r="N20" s="1920">
        <f t="shared" si="0"/>
        <v>2.04</v>
      </c>
      <c r="O20" s="1920">
        <f t="shared" si="0"/>
        <v>2.5714285714285716</v>
      </c>
      <c r="Q20" s="1491" t="s">
        <v>23</v>
      </c>
      <c r="R20" s="1492">
        <f>AVERAGE(R5:R18)</f>
        <v>1.211111111111111</v>
      </c>
      <c r="S20" s="1492">
        <f>AVERAGE(S5:S18)</f>
        <v>1.9916666666666669</v>
      </c>
      <c r="T20" s="1492">
        <f>AVERAGE(T5:T18)</f>
        <v>1.6916666666666664</v>
      </c>
    </row>
    <row r="21" spans="1:22" ht="15" customHeight="1">
      <c r="A21" s="1921" t="s">
        <v>496</v>
      </c>
      <c r="B21" s="1918">
        <v>6.8</v>
      </c>
      <c r="C21" s="1918">
        <v>6.9</v>
      </c>
      <c r="D21" s="1918">
        <v>7.1</v>
      </c>
      <c r="E21" s="1918">
        <v>7.6</v>
      </c>
      <c r="F21" s="1918">
        <v>7.4</v>
      </c>
      <c r="G21" s="1918">
        <v>7.3</v>
      </c>
      <c r="H21" s="1918">
        <v>7.3</v>
      </c>
      <c r="I21" s="1918">
        <v>7.3</v>
      </c>
      <c r="J21" s="1918">
        <v>7.6</v>
      </c>
      <c r="K21" s="1918">
        <v>8</v>
      </c>
      <c r="L21" s="1918">
        <v>7.7</v>
      </c>
      <c r="M21" s="1918">
        <v>8</v>
      </c>
      <c r="N21" s="1918">
        <v>7.9</v>
      </c>
      <c r="O21" s="1919" t="s">
        <v>10</v>
      </c>
      <c r="Q21" s="1488" t="s">
        <v>496</v>
      </c>
      <c r="R21" s="1489">
        <v>6.8</v>
      </c>
      <c r="S21" s="1489">
        <v>7.7</v>
      </c>
      <c r="T21" s="1490">
        <v>7.9</v>
      </c>
    </row>
    <row r="22" spans="1:22" ht="15" customHeight="1">
      <c r="Q22" s="2397" t="s">
        <v>498</v>
      </c>
      <c r="R22" s="2397"/>
      <c r="S22" s="2397"/>
      <c r="T22" s="2397"/>
      <c r="U22" s="2397"/>
      <c r="V22" s="2397"/>
    </row>
    <row r="23" spans="1:22" ht="15" customHeight="1">
      <c r="A23" s="147" t="s">
        <v>497</v>
      </c>
      <c r="B23" s="147"/>
      <c r="C23" s="147"/>
      <c r="Q23" s="2397"/>
      <c r="R23" s="2397"/>
      <c r="S23" s="2397"/>
      <c r="T23" s="2397"/>
      <c r="U23" s="2397"/>
      <c r="V23" s="2397"/>
    </row>
    <row r="24" spans="1:22" ht="15" customHeight="1">
      <c r="L24" s="1444" t="s">
        <v>907</v>
      </c>
    </row>
  </sheetData>
  <mergeCells count="1">
    <mergeCell ref="Q22:V23"/>
  </mergeCells>
  <pageMargins left="0.26" right="0.19" top="0.4" bottom="0.33" header="0.31496062992125984" footer="0.31496062992125984"/>
  <pageSetup paperSize="9" scale="85" orientation="landscape" r:id="rId1"/>
  <ignoredErrors>
    <ignoredError sqref="B20:T20" formulaRange="1"/>
  </ignoredErrors>
  <drawing r:id="rId2"/>
</worksheet>
</file>

<file path=xl/worksheets/sheet38.xml><?xml version="1.0" encoding="utf-8"?>
<worksheet xmlns="http://schemas.openxmlformats.org/spreadsheetml/2006/main" xmlns:r="http://schemas.openxmlformats.org/officeDocument/2006/relationships">
  <sheetPr>
    <pageSetUpPr fitToPage="1"/>
  </sheetPr>
  <dimension ref="A1:W26"/>
  <sheetViews>
    <sheetView zoomScale="90" zoomScaleNormal="90" zoomScalePageLayoutView="125" workbookViewId="0"/>
  </sheetViews>
  <sheetFormatPr baseColWidth="10" defaultRowHeight="15"/>
  <cols>
    <col min="1" max="1" width="9.44140625" customWidth="1"/>
    <col min="2" max="15" width="5" customWidth="1"/>
    <col min="16" max="16" width="3.5546875" customWidth="1"/>
    <col min="17" max="17" width="11.77734375" customWidth="1"/>
    <col min="18" max="20" width="5.77734375" customWidth="1"/>
    <col min="21" max="21" width="2.21875" customWidth="1"/>
  </cols>
  <sheetData>
    <row r="1" spans="1:23" ht="15.75">
      <c r="A1" s="1442" t="s">
        <v>499</v>
      </c>
    </row>
    <row r="2" spans="1:23">
      <c r="A2" s="527" t="s">
        <v>500</v>
      </c>
      <c r="B2" s="156"/>
      <c r="C2" s="156"/>
      <c r="D2" s="156"/>
      <c r="E2" s="156"/>
      <c r="F2" s="156"/>
      <c r="G2" s="156"/>
      <c r="H2" s="156"/>
      <c r="I2" s="156"/>
      <c r="J2" s="156"/>
      <c r="K2" s="156"/>
      <c r="L2" s="156"/>
      <c r="M2" s="156"/>
      <c r="N2" s="156"/>
      <c r="O2" s="156"/>
    </row>
    <row r="3" spans="1:23" s="530" customFormat="1" ht="15.75">
      <c r="A3" s="775"/>
      <c r="B3" s="775">
        <v>2000</v>
      </c>
      <c r="C3" s="775">
        <v>2001</v>
      </c>
      <c r="D3" s="775">
        <v>2002</v>
      </c>
      <c r="E3" s="775">
        <v>2003</v>
      </c>
      <c r="F3" s="775">
        <v>2004</v>
      </c>
      <c r="G3" s="775">
        <v>2005</v>
      </c>
      <c r="H3" s="775">
        <v>2006</v>
      </c>
      <c r="I3" s="775">
        <v>2007</v>
      </c>
      <c r="J3" s="775">
        <v>2008</v>
      </c>
      <c r="K3" s="775">
        <v>2009</v>
      </c>
      <c r="L3" s="775">
        <v>2010</v>
      </c>
      <c r="M3" s="775">
        <v>2011</v>
      </c>
      <c r="N3" s="775">
        <v>2012</v>
      </c>
      <c r="O3" s="775">
        <v>2013</v>
      </c>
      <c r="Q3" s="775"/>
      <c r="R3" s="775">
        <v>2000</v>
      </c>
      <c r="S3" s="775">
        <v>2010</v>
      </c>
      <c r="T3" s="775" t="s">
        <v>495</v>
      </c>
    </row>
    <row r="4" spans="1:23">
      <c r="A4" s="1921" t="s">
        <v>88</v>
      </c>
      <c r="B4" s="1923">
        <v>0.43</v>
      </c>
      <c r="C4" s="1923">
        <v>0.42</v>
      </c>
      <c r="D4" s="1923">
        <v>0.38</v>
      </c>
      <c r="E4" s="1923">
        <v>0.41</v>
      </c>
      <c r="F4" s="1923">
        <v>0.36</v>
      </c>
      <c r="G4" s="1923">
        <v>0.37</v>
      </c>
      <c r="H4" s="1923">
        <v>0.4</v>
      </c>
      <c r="I4" s="1923">
        <v>0.4</v>
      </c>
      <c r="J4" s="1923">
        <v>0.42</v>
      </c>
      <c r="K4" s="1923">
        <v>0.51</v>
      </c>
      <c r="L4" s="1923">
        <v>0.51</v>
      </c>
      <c r="M4" s="1923">
        <v>0.53</v>
      </c>
      <c r="N4" s="1923">
        <v>0.61</v>
      </c>
      <c r="O4" s="1923">
        <v>0.62</v>
      </c>
      <c r="Q4" s="259" t="s">
        <v>80</v>
      </c>
      <c r="R4" s="778">
        <v>0.72</v>
      </c>
      <c r="S4" s="778">
        <v>1.53</v>
      </c>
      <c r="T4" s="1493">
        <v>1.32</v>
      </c>
      <c r="W4" s="1444" t="s">
        <v>908</v>
      </c>
    </row>
    <row r="5" spans="1:23">
      <c r="A5" s="1921" t="s">
        <v>246</v>
      </c>
      <c r="B5" s="1923">
        <v>0.27</v>
      </c>
      <c r="C5" s="1923">
        <v>0.27</v>
      </c>
      <c r="D5" s="1923">
        <v>0.25</v>
      </c>
      <c r="E5" s="1919" t="s">
        <v>10</v>
      </c>
      <c r="F5" s="1919" t="s">
        <v>10</v>
      </c>
      <c r="G5" s="1919" t="s">
        <v>10</v>
      </c>
      <c r="H5" s="1919" t="s">
        <v>10</v>
      </c>
      <c r="I5" s="1919" t="s">
        <v>10</v>
      </c>
      <c r="J5" s="1919" t="s">
        <v>10</v>
      </c>
      <c r="K5" s="1923">
        <v>0.15</v>
      </c>
      <c r="L5" s="1919" t="s">
        <v>10</v>
      </c>
      <c r="M5" s="1919" t="s">
        <v>10</v>
      </c>
      <c r="N5" s="1919" t="s">
        <v>10</v>
      </c>
      <c r="O5" s="1919" t="s">
        <v>10</v>
      </c>
      <c r="Q5" s="259" t="s">
        <v>13</v>
      </c>
      <c r="R5" s="778">
        <v>1.01</v>
      </c>
      <c r="S5" s="778">
        <v>1.1499999999999999</v>
      </c>
      <c r="T5" s="1493">
        <v>1.23</v>
      </c>
    </row>
    <row r="6" spans="1:23">
      <c r="A6" s="1921" t="s">
        <v>13</v>
      </c>
      <c r="B6" s="1923">
        <v>1.01</v>
      </c>
      <c r="C6" s="1923">
        <v>1.04</v>
      </c>
      <c r="D6" s="1923">
        <v>0.98</v>
      </c>
      <c r="E6" s="1923">
        <v>1</v>
      </c>
      <c r="F6" s="1923">
        <v>0.96</v>
      </c>
      <c r="G6" s="1923">
        <v>1</v>
      </c>
      <c r="H6" s="1923">
        <v>0.98</v>
      </c>
      <c r="I6" s="1923">
        <v>1.08</v>
      </c>
      <c r="J6" s="1923">
        <v>1.1200000000000001</v>
      </c>
      <c r="K6" s="1923">
        <v>1.1200000000000001</v>
      </c>
      <c r="L6" s="1923">
        <v>1.1499999999999999</v>
      </c>
      <c r="M6" s="1923">
        <v>1.1399999999999999</v>
      </c>
      <c r="N6" s="1923">
        <v>1.1499999999999999</v>
      </c>
      <c r="O6" s="1923">
        <v>1.23</v>
      </c>
      <c r="Q6" s="259" t="s">
        <v>268</v>
      </c>
      <c r="R6" s="778">
        <v>0.9</v>
      </c>
      <c r="S6" s="778">
        <v>1.35</v>
      </c>
      <c r="T6" s="1493">
        <v>1.23</v>
      </c>
    </row>
    <row r="7" spans="1:23">
      <c r="A7" s="1921" t="s">
        <v>29</v>
      </c>
      <c r="B7" s="1919" t="s">
        <v>10</v>
      </c>
      <c r="C7" s="1919" t="s">
        <v>10</v>
      </c>
      <c r="D7" s="1919" t="s">
        <v>10</v>
      </c>
      <c r="E7" s="1919" t="s">
        <v>10</v>
      </c>
      <c r="F7" s="1919" t="s">
        <v>10</v>
      </c>
      <c r="G7" s="1919" t="s">
        <v>10</v>
      </c>
      <c r="H7" s="1919" t="s">
        <v>10</v>
      </c>
      <c r="I7" s="1923">
        <v>0.31</v>
      </c>
      <c r="J7" s="1923">
        <v>0.37</v>
      </c>
      <c r="K7" s="1923">
        <v>0.35</v>
      </c>
      <c r="L7" s="1923">
        <v>0.33</v>
      </c>
      <c r="M7" s="1923">
        <v>0.35</v>
      </c>
      <c r="N7" s="1923">
        <v>0.36</v>
      </c>
      <c r="O7" s="1923">
        <v>0.38</v>
      </c>
      <c r="Q7" s="259" t="s">
        <v>88</v>
      </c>
      <c r="R7" s="778">
        <v>0.43</v>
      </c>
      <c r="S7" s="778">
        <v>0.51</v>
      </c>
      <c r="T7" s="1493">
        <v>0.62</v>
      </c>
    </row>
    <row r="8" spans="1:23">
      <c r="A8" s="1921" t="s">
        <v>30</v>
      </c>
      <c r="B8" s="1923">
        <v>0.1</v>
      </c>
      <c r="C8" s="1923">
        <v>0.1</v>
      </c>
      <c r="D8" s="1923">
        <v>0.11</v>
      </c>
      <c r="E8" s="1923">
        <v>0.18</v>
      </c>
      <c r="F8" s="1923">
        <v>0.15</v>
      </c>
      <c r="G8" s="1923">
        <v>0.15</v>
      </c>
      <c r="H8" s="1923">
        <v>0.15</v>
      </c>
      <c r="I8" s="1923">
        <v>0.18</v>
      </c>
      <c r="J8" s="1923">
        <v>0.19</v>
      </c>
      <c r="K8" s="1923">
        <v>0.19</v>
      </c>
      <c r="L8" s="1923">
        <v>0.19</v>
      </c>
      <c r="M8" s="1923">
        <v>0.2</v>
      </c>
      <c r="N8" s="1923">
        <v>0.2</v>
      </c>
      <c r="O8" s="1923">
        <v>0.25</v>
      </c>
      <c r="Q8" s="259" t="s">
        <v>14</v>
      </c>
      <c r="R8" s="778">
        <v>0.38</v>
      </c>
      <c r="S8" s="778">
        <v>0.48</v>
      </c>
      <c r="T8" s="1493">
        <v>0.56000000000000005</v>
      </c>
    </row>
    <row r="9" spans="1:23">
      <c r="A9" s="1921" t="s">
        <v>14</v>
      </c>
      <c r="B9" s="1923">
        <v>0.38</v>
      </c>
      <c r="C9" s="1919" t="s">
        <v>10</v>
      </c>
      <c r="D9" s="1919" t="s">
        <v>10</v>
      </c>
      <c r="E9" s="1923">
        <v>0.35</v>
      </c>
      <c r="F9" s="1923">
        <v>0.37</v>
      </c>
      <c r="G9" s="1919" t="s">
        <v>10</v>
      </c>
      <c r="H9" s="1923">
        <v>0.43</v>
      </c>
      <c r="I9" s="1923">
        <v>0.36</v>
      </c>
      <c r="J9" s="1923">
        <v>0.39</v>
      </c>
      <c r="K9" s="1923">
        <v>0.54</v>
      </c>
      <c r="L9" s="1923">
        <v>0.48</v>
      </c>
      <c r="M9" s="1923">
        <v>0.47</v>
      </c>
      <c r="N9" s="1923">
        <v>0.56999999999999995</v>
      </c>
      <c r="O9" s="1923">
        <v>0.56000000000000005</v>
      </c>
      <c r="Q9" s="259" t="s">
        <v>20</v>
      </c>
      <c r="R9" s="778">
        <v>0.37</v>
      </c>
      <c r="S9" s="778">
        <v>0.45</v>
      </c>
      <c r="T9" s="1493">
        <v>0.49</v>
      </c>
    </row>
    <row r="10" spans="1:23">
      <c r="A10" s="1921" t="s">
        <v>15</v>
      </c>
      <c r="B10" s="1923">
        <v>0.44</v>
      </c>
      <c r="C10" s="1923">
        <v>0.52</v>
      </c>
      <c r="D10" s="1923">
        <v>0.52</v>
      </c>
      <c r="E10" s="1923">
        <v>0.54</v>
      </c>
      <c r="F10" s="1923">
        <v>0.56000000000000005</v>
      </c>
      <c r="G10" s="1923">
        <v>0.5</v>
      </c>
      <c r="H10" s="1923">
        <v>0.41</v>
      </c>
      <c r="I10" s="1923">
        <v>0.43</v>
      </c>
      <c r="J10" s="1923">
        <v>0.5</v>
      </c>
      <c r="K10" s="1923">
        <v>0.61</v>
      </c>
      <c r="L10" s="1923">
        <v>0.6</v>
      </c>
      <c r="M10" s="1923">
        <v>0.27</v>
      </c>
      <c r="N10" s="1923">
        <v>0.4</v>
      </c>
      <c r="O10" s="1923">
        <v>0.47</v>
      </c>
      <c r="Q10" s="259" t="s">
        <v>15</v>
      </c>
      <c r="R10" s="778">
        <v>0.44</v>
      </c>
      <c r="S10" s="778">
        <v>0.6</v>
      </c>
      <c r="T10" s="1493">
        <v>0.47</v>
      </c>
    </row>
    <row r="11" spans="1:23">
      <c r="A11" s="1921" t="s">
        <v>17</v>
      </c>
      <c r="B11" s="1919" t="s">
        <v>10</v>
      </c>
      <c r="C11" s="1923">
        <v>0.05</v>
      </c>
      <c r="D11" s="1923">
        <v>0.06</v>
      </c>
      <c r="E11" s="1923">
        <v>0.06</v>
      </c>
      <c r="F11" s="1919" t="s">
        <v>10</v>
      </c>
      <c r="G11" s="1919" t="s">
        <v>10</v>
      </c>
      <c r="H11" s="1923">
        <v>0.14000000000000001</v>
      </c>
      <c r="I11" s="1923">
        <v>0.15</v>
      </c>
      <c r="J11" s="1923">
        <v>0.25</v>
      </c>
      <c r="K11" s="1923">
        <v>0.39</v>
      </c>
      <c r="L11" s="1923">
        <v>0.41</v>
      </c>
      <c r="M11" s="1923">
        <v>0.34</v>
      </c>
      <c r="N11" s="1919" t="s">
        <v>10</v>
      </c>
      <c r="O11" s="1919" t="s">
        <v>10</v>
      </c>
      <c r="Q11" s="259" t="s">
        <v>29</v>
      </c>
      <c r="R11" s="796" t="s">
        <v>10</v>
      </c>
      <c r="S11" s="778">
        <v>0.33</v>
      </c>
      <c r="T11" s="1493">
        <v>0.38</v>
      </c>
    </row>
    <row r="12" spans="1:23">
      <c r="A12" s="1921" t="s">
        <v>31</v>
      </c>
      <c r="B12" s="1919" t="s">
        <v>10</v>
      </c>
      <c r="C12" s="1919" t="s">
        <v>10</v>
      </c>
      <c r="D12" s="1919" t="s">
        <v>10</v>
      </c>
      <c r="E12" s="1919" t="s">
        <v>10</v>
      </c>
      <c r="F12" s="1919" t="s">
        <v>10</v>
      </c>
      <c r="G12" s="1919" t="s">
        <v>10</v>
      </c>
      <c r="H12" s="1919" t="s">
        <v>10</v>
      </c>
      <c r="I12" s="1923">
        <v>0.08</v>
      </c>
      <c r="J12" s="1923">
        <v>0.1</v>
      </c>
      <c r="K12" s="1923">
        <v>7.0000000000000007E-2</v>
      </c>
      <c r="L12" s="1923">
        <v>0.06</v>
      </c>
      <c r="M12" s="1923">
        <v>0.03</v>
      </c>
      <c r="N12" s="1923">
        <v>0.03</v>
      </c>
      <c r="O12" s="1923">
        <v>0.05</v>
      </c>
      <c r="Q12" s="259" t="s">
        <v>17</v>
      </c>
      <c r="R12" s="796" t="s">
        <v>10</v>
      </c>
      <c r="S12" s="778">
        <v>0.41</v>
      </c>
      <c r="T12" s="1493">
        <v>0.34</v>
      </c>
    </row>
    <row r="13" spans="1:23">
      <c r="A13" s="1921" t="s">
        <v>268</v>
      </c>
      <c r="B13" s="1923">
        <v>0.9</v>
      </c>
      <c r="C13" s="1923">
        <v>0.91</v>
      </c>
      <c r="D13" s="1923">
        <v>0.98</v>
      </c>
      <c r="E13" s="1923">
        <v>1.04</v>
      </c>
      <c r="F13" s="1923">
        <v>1.1100000000000001</v>
      </c>
      <c r="G13" s="1923">
        <v>1.18</v>
      </c>
      <c r="H13" s="1923">
        <v>1.26</v>
      </c>
      <c r="I13" s="1923">
        <v>1.32</v>
      </c>
      <c r="J13" s="1923">
        <v>1.36</v>
      </c>
      <c r="K13" s="1923">
        <v>1.3</v>
      </c>
      <c r="L13" s="1923">
        <v>1.35</v>
      </c>
      <c r="M13" s="1923">
        <v>1.31</v>
      </c>
      <c r="N13" s="1923">
        <v>1.24</v>
      </c>
      <c r="O13" s="1923">
        <v>1.23</v>
      </c>
      <c r="Q13" s="259" t="s">
        <v>35</v>
      </c>
      <c r="R13" s="778">
        <v>0.23</v>
      </c>
      <c r="S13" s="778">
        <v>0.35</v>
      </c>
      <c r="T13" s="1493">
        <v>0.32</v>
      </c>
    </row>
    <row r="14" spans="1:23">
      <c r="A14" s="1921" t="s">
        <v>18</v>
      </c>
      <c r="B14" s="1919" t="s">
        <v>10</v>
      </c>
      <c r="C14" s="1919" t="s">
        <v>10</v>
      </c>
      <c r="D14" s="1919" t="s">
        <v>10</v>
      </c>
      <c r="E14" s="1919" t="s">
        <v>10</v>
      </c>
      <c r="F14" s="1919" t="s">
        <v>10</v>
      </c>
      <c r="G14" s="1923">
        <v>0.03</v>
      </c>
      <c r="H14" s="1923">
        <v>0.04</v>
      </c>
      <c r="I14" s="1923">
        <v>0.06</v>
      </c>
      <c r="J14" s="1923">
        <v>0.06</v>
      </c>
      <c r="K14" s="1923">
        <v>0.05</v>
      </c>
      <c r="L14" s="1923">
        <v>0.04</v>
      </c>
      <c r="M14" s="1923">
        <v>0.04</v>
      </c>
      <c r="N14" s="1923">
        <v>0.04</v>
      </c>
      <c r="O14" s="1919" t="s">
        <v>10</v>
      </c>
      <c r="Q14" s="259" t="s">
        <v>30</v>
      </c>
      <c r="R14" s="778">
        <v>0.1</v>
      </c>
      <c r="S14" s="778">
        <v>0.19</v>
      </c>
      <c r="T14" s="1493">
        <v>0.25</v>
      </c>
    </row>
    <row r="15" spans="1:23">
      <c r="A15" s="1921" t="s">
        <v>20</v>
      </c>
      <c r="B15" s="1923">
        <v>0.37</v>
      </c>
      <c r="C15" s="1923">
        <v>0.39</v>
      </c>
      <c r="D15" s="1923">
        <v>0.38</v>
      </c>
      <c r="E15" s="1923">
        <v>0.4</v>
      </c>
      <c r="F15" s="1923">
        <v>0.39</v>
      </c>
      <c r="G15" s="1923">
        <v>0.4</v>
      </c>
      <c r="H15" s="1923">
        <v>0.37</v>
      </c>
      <c r="I15" s="1923">
        <v>0.36</v>
      </c>
      <c r="J15" s="1923">
        <v>0.4</v>
      </c>
      <c r="K15" s="1923">
        <v>0.43</v>
      </c>
      <c r="L15" s="1923">
        <v>0.45</v>
      </c>
      <c r="M15" s="1923">
        <v>0.42</v>
      </c>
      <c r="N15" s="1923">
        <v>0.43</v>
      </c>
      <c r="O15" s="1923">
        <v>0.49</v>
      </c>
      <c r="Q15" s="259" t="s">
        <v>77</v>
      </c>
      <c r="R15" s="778">
        <v>0.39</v>
      </c>
      <c r="S15" s="778">
        <v>0.14000000000000001</v>
      </c>
      <c r="T15" s="1493">
        <v>0.18</v>
      </c>
    </row>
    <row r="16" spans="1:23">
      <c r="A16" s="1921" t="s">
        <v>21</v>
      </c>
      <c r="B16" s="1919" t="s">
        <v>10</v>
      </c>
      <c r="C16" s="1919" t="s">
        <v>10</v>
      </c>
      <c r="D16" s="1923">
        <v>0.04</v>
      </c>
      <c r="E16" s="1919" t="s">
        <v>10</v>
      </c>
      <c r="F16" s="1919" t="s">
        <v>10</v>
      </c>
      <c r="G16" s="1919" t="s">
        <v>10</v>
      </c>
      <c r="H16" s="1919" t="s">
        <v>10</v>
      </c>
      <c r="I16" s="1919" t="s">
        <v>10</v>
      </c>
      <c r="J16" s="1919" t="s">
        <v>10</v>
      </c>
      <c r="K16" s="1919" t="s">
        <v>10</v>
      </c>
      <c r="L16" s="1919" t="s">
        <v>10</v>
      </c>
      <c r="M16" s="1919" t="s">
        <v>10</v>
      </c>
      <c r="N16" s="1919" t="s">
        <v>10</v>
      </c>
      <c r="O16" s="1919" t="s">
        <v>10</v>
      </c>
      <c r="Q16" s="259" t="s">
        <v>78</v>
      </c>
      <c r="R16" s="796" t="s">
        <v>10</v>
      </c>
      <c r="S16" s="796" t="s">
        <v>10</v>
      </c>
      <c r="T16" s="1493">
        <v>0.08</v>
      </c>
    </row>
    <row r="17" spans="1:22">
      <c r="A17" s="1921" t="s">
        <v>77</v>
      </c>
      <c r="B17" s="1923">
        <v>0.39</v>
      </c>
      <c r="C17" s="1923">
        <v>0.4</v>
      </c>
      <c r="D17" s="1923">
        <v>0.36</v>
      </c>
      <c r="E17" s="1923">
        <v>0.36</v>
      </c>
      <c r="F17" s="1923">
        <v>0.24</v>
      </c>
      <c r="G17" s="1923">
        <v>0.27</v>
      </c>
      <c r="H17" s="1923">
        <v>0.28000000000000003</v>
      </c>
      <c r="I17" s="1923">
        <v>0.18</v>
      </c>
      <c r="J17" s="1923">
        <v>0.19</v>
      </c>
      <c r="K17" s="1923">
        <v>0.13</v>
      </c>
      <c r="L17" s="1923">
        <v>0.14000000000000001</v>
      </c>
      <c r="M17" s="1923">
        <v>0.18</v>
      </c>
      <c r="N17" s="1923"/>
      <c r="O17" s="1923"/>
      <c r="Q17" s="259" t="s">
        <v>31</v>
      </c>
      <c r="R17" s="796" t="s">
        <v>10</v>
      </c>
      <c r="S17" s="778">
        <v>0.06</v>
      </c>
      <c r="T17" s="1493">
        <v>0.05</v>
      </c>
    </row>
    <row r="18" spans="1:22">
      <c r="A18" s="1921" t="s">
        <v>78</v>
      </c>
      <c r="B18" s="1919" t="s">
        <v>10</v>
      </c>
      <c r="C18" s="1923">
        <v>0.08</v>
      </c>
      <c r="D18" s="1923">
        <v>0.1</v>
      </c>
      <c r="E18" s="1923">
        <v>0.08</v>
      </c>
      <c r="F18" s="1923">
        <v>0.08</v>
      </c>
      <c r="G18" s="1923">
        <v>0.08</v>
      </c>
      <c r="H18" s="1919" t="s">
        <v>10</v>
      </c>
      <c r="I18" s="1919" t="s">
        <v>10</v>
      </c>
      <c r="J18" s="1923">
        <v>0.06</v>
      </c>
      <c r="K18" s="1919" t="s">
        <v>10</v>
      </c>
      <c r="L18" s="1919" t="s">
        <v>10</v>
      </c>
      <c r="M18" s="1923">
        <v>0.05</v>
      </c>
      <c r="N18" s="1923">
        <v>0.08</v>
      </c>
      <c r="O18" s="1919" t="s">
        <v>10</v>
      </c>
      <c r="Q18" s="259" t="s">
        <v>18</v>
      </c>
      <c r="R18" s="796" t="s">
        <v>10</v>
      </c>
      <c r="S18" s="778">
        <v>0.04</v>
      </c>
      <c r="T18" s="1493">
        <v>0.04</v>
      </c>
      <c r="V18" s="777"/>
    </row>
    <row r="19" spans="1:22">
      <c r="A19" s="1921" t="s">
        <v>199</v>
      </c>
      <c r="B19" s="1923">
        <v>0.1</v>
      </c>
      <c r="C19" s="1923">
        <v>0.1</v>
      </c>
      <c r="D19" s="1923">
        <v>0.1</v>
      </c>
      <c r="E19" s="1923">
        <v>0.1</v>
      </c>
      <c r="F19" s="1923">
        <v>0.15</v>
      </c>
      <c r="G19" s="1919" t="s">
        <v>10</v>
      </c>
      <c r="H19" s="1919" t="s">
        <v>10</v>
      </c>
      <c r="I19" s="1919" t="s">
        <v>10</v>
      </c>
      <c r="J19" s="1919" t="s">
        <v>10</v>
      </c>
      <c r="K19" s="1919" t="s">
        <v>10</v>
      </c>
      <c r="L19" s="1919" t="s">
        <v>10</v>
      </c>
      <c r="M19" s="1919" t="s">
        <v>10</v>
      </c>
      <c r="N19" s="1919" t="s">
        <v>10</v>
      </c>
      <c r="O19" s="1919" t="s">
        <v>10</v>
      </c>
      <c r="Q19" s="259" t="s">
        <v>246</v>
      </c>
      <c r="R19" s="778">
        <v>0.27</v>
      </c>
      <c r="S19" s="796" t="s">
        <v>10</v>
      </c>
      <c r="T19" s="796" t="s">
        <v>10</v>
      </c>
      <c r="V19" s="777"/>
    </row>
    <row r="20" spans="1:22">
      <c r="A20" s="1921" t="s">
        <v>80</v>
      </c>
      <c r="B20" s="1923">
        <v>0.72</v>
      </c>
      <c r="C20" s="1923">
        <v>0.77</v>
      </c>
      <c r="D20" s="1923">
        <v>0.73</v>
      </c>
      <c r="E20" s="1923">
        <v>0.71</v>
      </c>
      <c r="F20" s="1923">
        <v>0.72</v>
      </c>
      <c r="G20" s="1923">
        <v>0.75</v>
      </c>
      <c r="H20" s="1923">
        <v>0.95</v>
      </c>
      <c r="I20" s="1923">
        <v>1.1200000000000001</v>
      </c>
      <c r="J20" s="1923">
        <v>1.44</v>
      </c>
      <c r="K20" s="1923">
        <v>1.57</v>
      </c>
      <c r="L20" s="1923">
        <v>1.53</v>
      </c>
      <c r="M20" s="1923">
        <v>1.45</v>
      </c>
      <c r="N20" s="1923">
        <v>1.37</v>
      </c>
      <c r="O20" s="1923">
        <v>1.32</v>
      </c>
      <c r="Q20" s="259" t="s">
        <v>199</v>
      </c>
      <c r="R20" s="778">
        <v>0.1</v>
      </c>
      <c r="S20" s="796" t="s">
        <v>10</v>
      </c>
      <c r="T20" s="796" t="s">
        <v>10</v>
      </c>
    </row>
    <row r="21" spans="1:22">
      <c r="A21" s="1921" t="s">
        <v>35</v>
      </c>
      <c r="B21" s="1923">
        <v>0.23</v>
      </c>
      <c r="C21" s="1919" t="s">
        <v>10</v>
      </c>
      <c r="D21" s="1923">
        <v>0.23</v>
      </c>
      <c r="E21" s="1919" t="s">
        <v>10</v>
      </c>
      <c r="F21" s="1919" t="s">
        <v>10</v>
      </c>
      <c r="G21" s="1919" t="s">
        <v>10</v>
      </c>
      <c r="H21" s="1923">
        <v>0.36</v>
      </c>
      <c r="I21" s="1923">
        <v>0.42</v>
      </c>
      <c r="J21" s="1923">
        <v>0.37</v>
      </c>
      <c r="K21" s="1923">
        <v>0.42</v>
      </c>
      <c r="L21" s="1923">
        <v>0.35</v>
      </c>
      <c r="M21" s="1923">
        <v>0.35</v>
      </c>
      <c r="N21" s="1923">
        <v>0.33</v>
      </c>
      <c r="O21" s="1923">
        <v>0.32</v>
      </c>
      <c r="Q21" s="259"/>
      <c r="R21" s="778"/>
      <c r="S21" s="778"/>
      <c r="T21" s="1493"/>
      <c r="V21" s="529"/>
    </row>
    <row r="22" spans="1:22">
      <c r="A22" s="1921"/>
      <c r="B22" s="1923"/>
      <c r="C22" s="1923"/>
      <c r="D22" s="1923"/>
      <c r="E22" s="1923"/>
      <c r="F22" s="1923"/>
      <c r="G22" s="1923"/>
      <c r="H22" s="1923"/>
      <c r="I22" s="1923"/>
      <c r="J22" s="1923"/>
      <c r="K22" s="1923"/>
      <c r="L22" s="1923"/>
      <c r="M22" s="1923"/>
      <c r="N22" s="1923"/>
      <c r="O22" s="1923"/>
      <c r="Q22" s="776" t="s">
        <v>23</v>
      </c>
      <c r="R22" s="779">
        <v>0.44500000000000001</v>
      </c>
      <c r="S22" s="779">
        <v>0.54214285714285715</v>
      </c>
      <c r="T22" s="779">
        <v>0.504</v>
      </c>
    </row>
    <row r="23" spans="1:22" ht="15.6" customHeight="1">
      <c r="A23" s="1922" t="s">
        <v>23</v>
      </c>
      <c r="B23" s="1924">
        <v>0.44500000000000001</v>
      </c>
      <c r="C23" s="1924">
        <v>0.42083333333333339</v>
      </c>
      <c r="D23" s="1924">
        <v>0.37285714285714289</v>
      </c>
      <c r="E23" s="1924">
        <v>0.43583333333333329</v>
      </c>
      <c r="F23" s="1924">
        <v>0.46272727272727271</v>
      </c>
      <c r="G23" s="1924">
        <v>0.47300000000000003</v>
      </c>
      <c r="H23" s="1924">
        <v>0.48083333333333339</v>
      </c>
      <c r="I23" s="1924">
        <v>0.46071428571428574</v>
      </c>
      <c r="J23" s="1924">
        <v>0.48133333333333334</v>
      </c>
      <c r="K23" s="1924">
        <v>0.52200000000000002</v>
      </c>
      <c r="L23" s="1924">
        <v>0.54214285714285715</v>
      </c>
      <c r="M23" s="1924">
        <v>0.47533333333333333</v>
      </c>
      <c r="N23" s="1924">
        <v>0.52384615384615385</v>
      </c>
      <c r="O23" s="1924">
        <v>0.62909090909090903</v>
      </c>
      <c r="Q23" s="259" t="s">
        <v>496</v>
      </c>
      <c r="R23" s="778">
        <v>2.61</v>
      </c>
      <c r="S23" s="778">
        <v>2.72</v>
      </c>
      <c r="T23" s="778">
        <v>2.72</v>
      </c>
    </row>
    <row r="24" spans="1:22">
      <c r="A24" s="1921" t="s">
        <v>496</v>
      </c>
      <c r="B24" s="1923">
        <v>2.61</v>
      </c>
      <c r="C24" s="1923">
        <v>2.63</v>
      </c>
      <c r="D24" s="1923">
        <v>2.54</v>
      </c>
      <c r="E24" s="1923">
        <v>2.54</v>
      </c>
      <c r="F24" s="1923">
        <v>2.48</v>
      </c>
      <c r="G24" s="1923">
        <v>2.4900000000000002</v>
      </c>
      <c r="H24" s="1923">
        <v>2.54</v>
      </c>
      <c r="I24" s="1923">
        <v>2.62</v>
      </c>
      <c r="J24" s="1923">
        <v>2.76</v>
      </c>
      <c r="K24" s="1923">
        <v>2.8</v>
      </c>
      <c r="L24" s="1923">
        <v>2.72</v>
      </c>
      <c r="M24" s="1923">
        <v>2.75</v>
      </c>
      <c r="N24" s="1923">
        <v>2.79</v>
      </c>
      <c r="O24" s="1923">
        <v>2.72</v>
      </c>
    </row>
    <row r="25" spans="1:22">
      <c r="Q25" s="777" t="s">
        <v>501</v>
      </c>
    </row>
    <row r="26" spans="1:22">
      <c r="A26" s="780" t="s">
        <v>502</v>
      </c>
    </row>
  </sheetData>
  <pageMargins left="0.23" right="0.34" top="0.5" bottom="0.4" header="0.31496062992125984" footer="0.31496062992125984"/>
  <pageSetup paperSize="9" scale="63" orientation="landscape" r:id="rId1"/>
  <drawing r:id="rId2"/>
</worksheet>
</file>

<file path=xl/worksheets/sheet39.xml><?xml version="1.0" encoding="utf-8"?>
<worksheet xmlns="http://schemas.openxmlformats.org/spreadsheetml/2006/main" xmlns:r="http://schemas.openxmlformats.org/officeDocument/2006/relationships">
  <sheetPr>
    <pageSetUpPr fitToPage="1"/>
  </sheetPr>
  <dimension ref="A1:AQ73"/>
  <sheetViews>
    <sheetView zoomScale="80" zoomScaleNormal="80" workbookViewId="0"/>
  </sheetViews>
  <sheetFormatPr baseColWidth="10" defaultColWidth="11.44140625" defaultRowHeight="14.25"/>
  <cols>
    <col min="1" max="1" width="10.109375" style="1625" customWidth="1"/>
    <col min="2" max="17" width="4.77734375" style="1625" customWidth="1"/>
    <col min="18" max="18" width="3.77734375" style="1625" customWidth="1"/>
    <col min="19" max="19" width="9.77734375" style="1625" customWidth="1"/>
    <col min="20" max="23" width="3.77734375" style="1625" customWidth="1"/>
    <col min="24" max="24" width="1.6640625" style="1625" customWidth="1"/>
    <col min="25" max="25" width="9.44140625" style="1625" customWidth="1"/>
    <col min="26" max="27" width="3.77734375" style="1625" customWidth="1"/>
    <col min="28" max="28" width="5" style="1625" customWidth="1"/>
    <col min="29" max="29" width="4.21875" style="1625" customWidth="1"/>
    <col min="30" max="30" width="11.44140625" style="1625"/>
    <col min="31" max="34" width="3.77734375" style="1625" customWidth="1"/>
    <col min="35" max="35" width="2.109375" style="1625" customWidth="1"/>
    <col min="36" max="36" width="11.44140625" style="1625"/>
    <col min="37" max="38" width="3.77734375" style="1625" customWidth="1"/>
    <col min="39" max="40" width="5.77734375" style="1625" customWidth="1"/>
    <col min="41" max="41" width="5.88671875" style="1625" customWidth="1"/>
    <col min="42" max="16384" width="11.44140625" style="1625"/>
  </cols>
  <sheetData>
    <row r="1" spans="1:41" s="1563" customFormat="1" ht="15.75">
      <c r="A1" s="1560" t="s">
        <v>805</v>
      </c>
      <c r="B1" s="1561"/>
      <c r="C1" s="1561"/>
      <c r="D1" s="1561"/>
      <c r="E1" s="1561"/>
      <c r="F1" s="1561"/>
      <c r="G1" s="1562"/>
      <c r="H1" s="1562"/>
      <c r="I1" s="1562"/>
      <c r="J1" s="1562"/>
      <c r="K1" s="1562"/>
      <c r="L1" s="1562"/>
      <c r="M1" s="1562"/>
      <c r="N1" s="1562"/>
      <c r="O1" s="1562"/>
      <c r="P1" s="1562"/>
      <c r="Q1" s="1562"/>
    </row>
    <row r="2" spans="1:41" s="1563" customFormat="1" ht="14.65" customHeight="1">
      <c r="A2" s="2401" t="s">
        <v>806</v>
      </c>
      <c r="B2" s="2401"/>
      <c r="C2" s="2401"/>
      <c r="D2" s="2401"/>
      <c r="E2" s="2401"/>
      <c r="F2" s="2401"/>
      <c r="G2" s="2401"/>
      <c r="H2" s="2401"/>
      <c r="I2" s="2401"/>
      <c r="J2" s="2401"/>
      <c r="K2" s="2401"/>
      <c r="L2" s="2401"/>
      <c r="M2" s="2401"/>
      <c r="N2" s="2401"/>
      <c r="O2" s="2401"/>
      <c r="P2" s="2401"/>
      <c r="Q2" s="2401"/>
    </row>
    <row r="3" spans="1:41" s="1563" customFormat="1">
      <c r="S3" s="1564" t="s">
        <v>807</v>
      </c>
      <c r="AD3" s="1564" t="s">
        <v>808</v>
      </c>
    </row>
    <row r="4" spans="1:41" s="1563" customFormat="1" ht="105.6" customHeight="1">
      <c r="A4" s="1565"/>
      <c r="B4" s="2402" t="s">
        <v>809</v>
      </c>
      <c r="C4" s="2402"/>
      <c r="D4" s="2402"/>
      <c r="E4" s="2402"/>
      <c r="F4" s="2403" t="s">
        <v>810</v>
      </c>
      <c r="G4" s="2403"/>
      <c r="H4" s="2403"/>
      <c r="I4" s="2403"/>
      <c r="J4" s="2404" t="s">
        <v>811</v>
      </c>
      <c r="K4" s="2405"/>
      <c r="L4" s="2405"/>
      <c r="M4" s="2406"/>
      <c r="N4" s="2407" t="s">
        <v>812</v>
      </c>
      <c r="O4" s="2407"/>
      <c r="P4" s="2407"/>
      <c r="Q4" s="2407"/>
      <c r="S4" s="1565"/>
      <c r="T4" s="2403" t="s">
        <v>810</v>
      </c>
      <c r="U4" s="2403"/>
      <c r="V4" s="2403"/>
      <c r="W4" s="2403"/>
      <c r="Y4" s="1565"/>
      <c r="Z4" s="2403" t="s">
        <v>810</v>
      </c>
      <c r="AA4" s="2403"/>
      <c r="AB4" s="2403"/>
      <c r="AD4" s="1565"/>
      <c r="AE4" s="2402" t="s">
        <v>809</v>
      </c>
      <c r="AF4" s="2402"/>
      <c r="AG4" s="2402"/>
      <c r="AH4" s="2402"/>
      <c r="AJ4" s="1565"/>
      <c r="AK4" s="2402" t="s">
        <v>809</v>
      </c>
      <c r="AL4" s="2402"/>
      <c r="AM4" s="2402"/>
    </row>
    <row r="5" spans="1:41" s="1563" customFormat="1" ht="17.850000000000001" customHeight="1">
      <c r="A5" s="1566"/>
      <c r="B5" s="1567" t="s">
        <v>316</v>
      </c>
      <c r="C5" s="1567" t="s">
        <v>317</v>
      </c>
      <c r="D5" s="1567" t="s">
        <v>318</v>
      </c>
      <c r="E5" s="1567">
        <v>2014</v>
      </c>
      <c r="F5" s="1567" t="s">
        <v>316</v>
      </c>
      <c r="G5" s="1567" t="s">
        <v>317</v>
      </c>
      <c r="H5" s="1567" t="s">
        <v>318</v>
      </c>
      <c r="I5" s="1567">
        <v>2014</v>
      </c>
      <c r="J5" s="1567" t="s">
        <v>316</v>
      </c>
      <c r="K5" s="1567" t="s">
        <v>317</v>
      </c>
      <c r="L5" s="1567" t="s">
        <v>318</v>
      </c>
      <c r="M5" s="1567">
        <v>2014</v>
      </c>
      <c r="N5" s="1567">
        <v>2008</v>
      </c>
      <c r="O5" s="1567">
        <v>2010</v>
      </c>
      <c r="P5" s="1567">
        <v>2012</v>
      </c>
      <c r="Q5" s="1567">
        <v>2014</v>
      </c>
      <c r="S5" s="1566"/>
      <c r="T5" s="1567" t="s">
        <v>316</v>
      </c>
      <c r="U5" s="1567" t="s">
        <v>317</v>
      </c>
      <c r="V5" s="1567" t="s">
        <v>318</v>
      </c>
      <c r="W5" s="1567">
        <v>2014</v>
      </c>
      <c r="Y5" s="1566"/>
      <c r="Z5" s="1567" t="s">
        <v>316</v>
      </c>
      <c r="AA5" s="1567" t="s">
        <v>317</v>
      </c>
      <c r="AB5" s="1567" t="s">
        <v>845</v>
      </c>
      <c r="AD5" s="1566"/>
      <c r="AE5" s="1567" t="s">
        <v>316</v>
      </c>
      <c r="AF5" s="1567" t="s">
        <v>317</v>
      </c>
      <c r="AG5" s="1567" t="s">
        <v>318</v>
      </c>
      <c r="AH5" s="1567">
        <v>2014</v>
      </c>
      <c r="AJ5" s="1566"/>
      <c r="AK5" s="1567" t="s">
        <v>316</v>
      </c>
      <c r="AL5" s="1567" t="s">
        <v>317</v>
      </c>
      <c r="AM5" s="1567" t="s">
        <v>845</v>
      </c>
      <c r="AO5" s="1568" t="s">
        <v>329</v>
      </c>
    </row>
    <row r="6" spans="1:41" s="1563" customFormat="1">
      <c r="A6" s="1566"/>
      <c r="B6" s="1569"/>
      <c r="C6" s="1569"/>
      <c r="D6" s="1569"/>
      <c r="E6" s="1569"/>
      <c r="F6" s="1569"/>
      <c r="G6" s="1569"/>
      <c r="H6" s="1569"/>
      <c r="I6" s="1569"/>
      <c r="J6" s="1569"/>
      <c r="K6" s="1569"/>
      <c r="L6" s="1569"/>
      <c r="M6" s="1569"/>
      <c r="N6" s="1569"/>
      <c r="O6" s="1569"/>
      <c r="P6" s="1569"/>
      <c r="Q6" s="1570"/>
      <c r="S6" s="1566"/>
      <c r="T6" s="1569"/>
      <c r="U6" s="1569"/>
      <c r="V6" s="1569"/>
      <c r="W6" s="1569"/>
      <c r="AD6" s="1566"/>
      <c r="AE6" s="1569"/>
      <c r="AF6" s="1569"/>
      <c r="AG6" s="1569"/>
      <c r="AH6" s="1569"/>
      <c r="AO6" s="1571"/>
    </row>
    <row r="7" spans="1:41" s="1563" customFormat="1">
      <c r="A7" s="1932" t="s">
        <v>88</v>
      </c>
      <c r="B7" s="1925">
        <v>0.65179290125734457</v>
      </c>
      <c r="C7" s="1925">
        <v>0.81907956702896423</v>
      </c>
      <c r="D7" s="1925">
        <v>0.6836486118920827</v>
      </c>
      <c r="E7" s="1926" t="s">
        <v>10</v>
      </c>
      <c r="F7" s="1925">
        <v>4.3781192644686229</v>
      </c>
      <c r="G7" s="1925">
        <v>4.606696382259222</v>
      </c>
      <c r="H7" s="1925">
        <v>5.1655015698690807</v>
      </c>
      <c r="I7" s="1926" t="s">
        <v>10</v>
      </c>
      <c r="J7" s="1925">
        <v>5.2903449941513045</v>
      </c>
      <c r="K7" s="1925">
        <v>5.1655015698690807</v>
      </c>
      <c r="L7" s="1925">
        <v>4.3781192644686229</v>
      </c>
      <c r="M7" s="1926" t="s">
        <v>10</v>
      </c>
      <c r="N7" s="1925">
        <v>87.041664351542977</v>
      </c>
      <c r="O7" s="1925">
        <v>84.903918357771119</v>
      </c>
      <c r="P7" s="1925">
        <v>88.312001048907277</v>
      </c>
      <c r="Q7" s="1926" t="s">
        <v>10</v>
      </c>
      <c r="S7" s="1574" t="s">
        <v>88</v>
      </c>
      <c r="T7" s="1572">
        <v>4.3781192644686229</v>
      </c>
      <c r="U7" s="1572">
        <v>4.606696382259222</v>
      </c>
      <c r="V7" s="1572">
        <v>5.1655015698690807</v>
      </c>
      <c r="W7" s="1572" t="s">
        <v>10</v>
      </c>
      <c r="X7" s="1587"/>
      <c r="Y7" s="1566" t="s">
        <v>15</v>
      </c>
      <c r="Z7" s="1575">
        <v>14.059100000000001</v>
      </c>
      <c r="AA7" s="1575">
        <v>12.83727</v>
      </c>
      <c r="AB7" s="1575">
        <v>10.17</v>
      </c>
      <c r="AC7" s="1873">
        <f>AB7-AA7</f>
        <v>-2.6672700000000003</v>
      </c>
      <c r="AD7" s="1574" t="s">
        <v>88</v>
      </c>
      <c r="AE7" s="1576">
        <v>0.65179290125734457</v>
      </c>
      <c r="AF7" s="1576">
        <v>0.81907956702896423</v>
      </c>
      <c r="AG7" s="1576">
        <v>0.6836486118920827</v>
      </c>
      <c r="AH7" s="1576" t="s">
        <v>45</v>
      </c>
      <c r="AJ7" s="1566" t="s">
        <v>199</v>
      </c>
      <c r="AK7" s="1577">
        <v>2.4</v>
      </c>
      <c r="AL7" s="1577">
        <v>2.8</v>
      </c>
      <c r="AM7" s="1577">
        <v>2.9441073688847879</v>
      </c>
      <c r="AO7" s="1578">
        <f>AM7-AL7</f>
        <v>0.14410736888478803</v>
      </c>
    </row>
    <row r="8" spans="1:41" s="1563" customFormat="1">
      <c r="A8" s="1932" t="s">
        <v>12</v>
      </c>
      <c r="B8" s="1925"/>
      <c r="C8" s="1925" t="s">
        <v>45</v>
      </c>
      <c r="D8" s="1925" t="s">
        <v>45</v>
      </c>
      <c r="E8" s="1926" t="s">
        <v>10</v>
      </c>
      <c r="F8" s="1927">
        <v>7.3</v>
      </c>
      <c r="G8" s="1927">
        <v>7.8</v>
      </c>
      <c r="H8" s="1927">
        <v>7.9</v>
      </c>
      <c r="I8" s="1927">
        <v>8.3000000000000007</v>
      </c>
      <c r="J8" s="1925"/>
      <c r="K8" s="1926" t="s">
        <v>10</v>
      </c>
      <c r="L8" s="1926" t="s">
        <v>10</v>
      </c>
      <c r="M8" s="1926" t="s">
        <v>10</v>
      </c>
      <c r="N8" s="1925"/>
      <c r="O8" s="1926" t="s">
        <v>10</v>
      </c>
      <c r="P8" s="1926" t="s">
        <v>10</v>
      </c>
      <c r="Q8" s="1926" t="s">
        <v>10</v>
      </c>
      <c r="S8" s="1574" t="s">
        <v>12</v>
      </c>
      <c r="T8" s="1580">
        <v>7.3</v>
      </c>
      <c r="U8" s="1580">
        <v>7.8</v>
      </c>
      <c r="V8" s="1580">
        <v>7.9</v>
      </c>
      <c r="W8" s="1580">
        <v>8.3000000000000007</v>
      </c>
      <c r="X8" s="1592"/>
      <c r="Y8" s="1566" t="s">
        <v>12</v>
      </c>
      <c r="Z8" s="1580">
        <v>7.3</v>
      </c>
      <c r="AA8" s="1580">
        <v>7.8</v>
      </c>
      <c r="AB8" s="1580">
        <v>8.3000000000000007</v>
      </c>
      <c r="AC8" s="1873">
        <f t="shared" ref="AC8:AC27" si="0">AB8-AA8</f>
        <v>0.50000000000000089</v>
      </c>
      <c r="AD8" s="1574" t="s">
        <v>12</v>
      </c>
      <c r="AE8" s="1576"/>
      <c r="AF8" s="1576" t="s">
        <v>45</v>
      </c>
      <c r="AG8" s="1576" t="s">
        <v>45</v>
      </c>
      <c r="AH8" s="1576" t="s">
        <v>45</v>
      </c>
      <c r="AJ8" s="1566" t="s">
        <v>30</v>
      </c>
      <c r="AK8" s="1579">
        <v>2.86369820697176</v>
      </c>
      <c r="AL8" s="1579">
        <v>2.8878773409758298</v>
      </c>
      <c r="AM8" s="1577">
        <v>2.7682500622658002</v>
      </c>
      <c r="AO8" s="1578">
        <f>AM8-AL8</f>
        <v>-0.11962727871002965</v>
      </c>
    </row>
    <row r="9" spans="1:41" s="1563" customFormat="1">
      <c r="A9" s="1932" t="s">
        <v>13</v>
      </c>
      <c r="B9" s="1925" t="s">
        <v>45</v>
      </c>
      <c r="C9" s="1925" t="s">
        <v>45</v>
      </c>
      <c r="D9" s="1925" t="s">
        <v>45</v>
      </c>
      <c r="E9" s="1926" t="s">
        <v>10</v>
      </c>
      <c r="F9" s="1925">
        <v>5.2450099999999997</v>
      </c>
      <c r="G9" s="1925">
        <v>5.6485500000000002</v>
      </c>
      <c r="H9" s="1925">
        <v>6.4199999583598029</v>
      </c>
      <c r="I9" s="1925">
        <v>6.5973468481904742</v>
      </c>
      <c r="J9" s="1926" t="s">
        <v>10</v>
      </c>
      <c r="K9" s="1926" t="s">
        <v>10</v>
      </c>
      <c r="L9" s="1926" t="s">
        <v>10</v>
      </c>
      <c r="M9" s="1926" t="s">
        <v>10</v>
      </c>
      <c r="N9" s="1926" t="s">
        <v>10</v>
      </c>
      <c r="O9" s="1926" t="s">
        <v>10</v>
      </c>
      <c r="P9" s="1926" t="s">
        <v>10</v>
      </c>
      <c r="Q9" s="1926" t="s">
        <v>10</v>
      </c>
      <c r="S9" s="1574" t="s">
        <v>13</v>
      </c>
      <c r="T9" s="1572">
        <v>5.2450099999999997</v>
      </c>
      <c r="U9" s="1572">
        <v>5.6485500000000002</v>
      </c>
      <c r="V9" s="1572">
        <v>6.4199999583598029</v>
      </c>
      <c r="W9" s="1572">
        <v>6.5973468481904742</v>
      </c>
      <c r="X9" s="1587"/>
      <c r="Y9" s="1566" t="s">
        <v>14</v>
      </c>
      <c r="Z9" s="1575">
        <v>5.0448378526273903</v>
      </c>
      <c r="AA9" s="1575">
        <v>6.8118004494725506</v>
      </c>
      <c r="AB9" s="1575">
        <v>7.0116409156850459</v>
      </c>
      <c r="AC9" s="1873">
        <f t="shared" si="0"/>
        <v>0.19984046621249529</v>
      </c>
      <c r="AD9" s="1574" t="s">
        <v>13</v>
      </c>
      <c r="AE9" s="1576" t="s">
        <v>45</v>
      </c>
      <c r="AF9" s="1576" t="s">
        <v>45</v>
      </c>
      <c r="AG9" s="1576" t="s">
        <v>45</v>
      </c>
      <c r="AH9" s="1576" t="s">
        <v>45</v>
      </c>
      <c r="AJ9" s="1566" t="s">
        <v>29</v>
      </c>
      <c r="AK9" s="1577">
        <v>2.7199398183490904</v>
      </c>
      <c r="AL9" s="1577">
        <v>2.8111904104545413</v>
      </c>
      <c r="AM9" s="1577">
        <v>2.6038018843631932</v>
      </c>
      <c r="AO9" s="1578">
        <f>AM9-AL9</f>
        <v>-0.20738852609134817</v>
      </c>
    </row>
    <row r="10" spans="1:41" s="1563" customFormat="1">
      <c r="A10" s="1932" t="s">
        <v>29</v>
      </c>
      <c r="B10" s="1925">
        <v>2.7199398183490904</v>
      </c>
      <c r="C10" s="1925">
        <v>2.8111904104545413</v>
      </c>
      <c r="D10" s="1925">
        <v>2.7728814262599397</v>
      </c>
      <c r="E10" s="1925">
        <v>2.6038018843631932</v>
      </c>
      <c r="F10" s="1925">
        <v>3.7065851926625601</v>
      </c>
      <c r="G10" s="1925">
        <v>4.0261330758282883</v>
      </c>
      <c r="H10" s="1925">
        <v>4.1405014969558689</v>
      </c>
      <c r="I10" s="1925">
        <v>4.424836785795291</v>
      </c>
      <c r="J10" s="1925">
        <v>6.4265250110116492</v>
      </c>
      <c r="K10" s="1925">
        <v>6.8373234862828296</v>
      </c>
      <c r="L10" s="1925">
        <v>6.9133829232158091</v>
      </c>
      <c r="M10" s="1925">
        <v>7.0286386701584842</v>
      </c>
      <c r="N10" s="1925">
        <v>57.676352092482986</v>
      </c>
      <c r="O10" s="1925">
        <v>58.884636421043915</v>
      </c>
      <c r="P10" s="1925">
        <v>59.891106032209848</v>
      </c>
      <c r="Q10" s="1925">
        <v>62.954392641946967</v>
      </c>
      <c r="S10" s="1574" t="s">
        <v>29</v>
      </c>
      <c r="T10" s="1572">
        <v>3.7065851926625601</v>
      </c>
      <c r="U10" s="1572">
        <v>4.0261330758282883</v>
      </c>
      <c r="V10" s="1572">
        <v>4.1405014969558689</v>
      </c>
      <c r="W10" s="1572">
        <v>4.424836785795291</v>
      </c>
      <c r="X10" s="1587"/>
      <c r="Y10" s="1566" t="s">
        <v>13</v>
      </c>
      <c r="Z10" s="1575">
        <v>5.2450099999999997</v>
      </c>
      <c r="AA10" s="1575">
        <v>5.6485500000000002</v>
      </c>
      <c r="AB10" s="1575">
        <v>6.5973468481904742</v>
      </c>
      <c r="AC10" s="1873">
        <f t="shared" si="0"/>
        <v>0.94879684819047405</v>
      </c>
      <c r="AD10" s="1574" t="s">
        <v>29</v>
      </c>
      <c r="AE10" s="1576">
        <v>2.7199398183490904</v>
      </c>
      <c r="AF10" s="1576">
        <v>2.8111904104545413</v>
      </c>
      <c r="AG10" s="1576">
        <v>2.7728814262599397</v>
      </c>
      <c r="AH10" s="1576">
        <v>2.6038018843631932</v>
      </c>
      <c r="AJ10" s="1566" t="s">
        <v>284</v>
      </c>
      <c r="AK10" s="1580"/>
      <c r="AL10" s="1580"/>
      <c r="AM10" s="1577">
        <v>1.36</v>
      </c>
      <c r="AO10" s="1578"/>
    </row>
    <row r="11" spans="1:41" s="1563" customFormat="1">
      <c r="A11" s="1932" t="s">
        <v>30</v>
      </c>
      <c r="B11" s="1928">
        <v>2.86369820697176</v>
      </c>
      <c r="C11" s="1928">
        <v>2.8878773409758298</v>
      </c>
      <c r="D11" s="1928">
        <v>2.7659768402366098</v>
      </c>
      <c r="E11" s="1928">
        <v>2.7682500622658002</v>
      </c>
      <c r="F11" s="1928">
        <v>4.4495718652322997</v>
      </c>
      <c r="G11" s="1928">
        <v>4.8901489983702104</v>
      </c>
      <c r="H11" s="1928">
        <v>4.6770043991101602</v>
      </c>
      <c r="I11" s="1928">
        <v>4.5521222436535398</v>
      </c>
      <c r="J11" s="1928">
        <v>7.3132700722040598</v>
      </c>
      <c r="K11" s="1928">
        <v>7.7780263393460398</v>
      </c>
      <c r="L11" s="1928">
        <v>7.4429812393467696</v>
      </c>
      <c r="M11" s="1928">
        <v>7.3203723059193404</v>
      </c>
      <c r="N11" s="1926" t="s">
        <v>10</v>
      </c>
      <c r="O11" s="1925">
        <v>68.175822285830989</v>
      </c>
      <c r="P11" s="1926" t="s">
        <v>10</v>
      </c>
      <c r="Q11" s="1926" t="s">
        <v>10</v>
      </c>
      <c r="S11" s="1574" t="s">
        <v>30</v>
      </c>
      <c r="T11" s="1581">
        <v>4.4495718652322997</v>
      </c>
      <c r="U11" s="1581">
        <v>4.8901489983702104</v>
      </c>
      <c r="V11" s="1581">
        <v>4.6770043991101602</v>
      </c>
      <c r="W11" s="1581">
        <v>4.5521222436535398</v>
      </c>
      <c r="X11" s="1587"/>
      <c r="Y11" s="1574" t="s">
        <v>19</v>
      </c>
      <c r="Z11" s="1572"/>
      <c r="AA11" s="1869">
        <v>7.36</v>
      </c>
      <c r="AB11" s="1869">
        <v>5.63</v>
      </c>
      <c r="AC11" s="1873">
        <f t="shared" si="0"/>
        <v>-1.7300000000000004</v>
      </c>
      <c r="AD11" s="1574" t="s">
        <v>30</v>
      </c>
      <c r="AE11" s="1582">
        <v>2.86369820697176</v>
      </c>
      <c r="AF11" s="1582">
        <v>2.8878773409758298</v>
      </c>
      <c r="AG11" s="1582">
        <v>2.7659768402366098</v>
      </c>
      <c r="AH11" s="1582">
        <v>2.7682500622658002</v>
      </c>
      <c r="AJ11" s="1566" t="s">
        <v>80</v>
      </c>
      <c r="AK11" s="1577">
        <v>0.49352000000000001</v>
      </c>
      <c r="AL11" s="1577">
        <v>0.42699999999999999</v>
      </c>
      <c r="AM11" s="1577">
        <v>1.42</v>
      </c>
      <c r="AO11" s="1578">
        <f>AM11-AL11</f>
        <v>0.99299999999999988</v>
      </c>
    </row>
    <row r="12" spans="1:41" s="1563" customFormat="1">
      <c r="A12" s="1932" t="s">
        <v>14</v>
      </c>
      <c r="B12" s="1925" t="s">
        <v>45</v>
      </c>
      <c r="C12" s="1925" t="s">
        <v>45</v>
      </c>
      <c r="D12" s="1925" t="s">
        <v>45</v>
      </c>
      <c r="E12" s="1925"/>
      <c r="F12" s="1925">
        <v>5.0448378526273903</v>
      </c>
      <c r="G12" s="1925">
        <v>6.8118004494725506</v>
      </c>
      <c r="H12" s="1925">
        <v>6.8517643883232617</v>
      </c>
      <c r="I12" s="1925">
        <v>7.0116409156850459</v>
      </c>
      <c r="J12" s="1925">
        <v>5.0448378526273903</v>
      </c>
      <c r="K12" s="1925">
        <v>6.8118004494725506</v>
      </c>
      <c r="L12" s="1925">
        <v>6.8517643883232617</v>
      </c>
      <c r="M12" s="1925">
        <v>7.0116409156850459</v>
      </c>
      <c r="N12" s="1925" t="s">
        <v>11</v>
      </c>
      <c r="O12" s="1925" t="s">
        <v>11</v>
      </c>
      <c r="P12" s="1925" t="s">
        <v>11</v>
      </c>
      <c r="Q12" s="1925" t="s">
        <v>11</v>
      </c>
      <c r="S12" s="1574" t="s">
        <v>14</v>
      </c>
      <c r="T12" s="1572">
        <v>5.0448378526273903</v>
      </c>
      <c r="U12" s="1572">
        <v>6.8118004494725506</v>
      </c>
      <c r="V12" s="1572">
        <v>6.8517643883232617</v>
      </c>
      <c r="W12" s="1572">
        <v>7.0116409156850459</v>
      </c>
      <c r="X12" s="1587"/>
      <c r="Y12" s="1566" t="s">
        <v>88</v>
      </c>
      <c r="Z12" s="1575">
        <v>4.3781192644686229</v>
      </c>
      <c r="AA12" s="1575">
        <v>4.606696382259222</v>
      </c>
      <c r="AB12" s="1575">
        <v>5.1655015698690807</v>
      </c>
      <c r="AC12" s="1873">
        <f t="shared" si="0"/>
        <v>0.55880518760985876</v>
      </c>
      <c r="AD12" s="1574" t="s">
        <v>14</v>
      </c>
      <c r="AE12" s="1576" t="s">
        <v>45</v>
      </c>
      <c r="AF12" s="1576" t="s">
        <v>45</v>
      </c>
      <c r="AG12" s="1576" t="s">
        <v>45</v>
      </c>
      <c r="AH12" s="1576" t="s">
        <v>45</v>
      </c>
      <c r="AJ12" s="1566" t="s">
        <v>20</v>
      </c>
      <c r="AK12" s="1577">
        <v>1.0943799999999999</v>
      </c>
      <c r="AL12" s="1577">
        <v>1.1943999999999999</v>
      </c>
      <c r="AM12" s="1577">
        <v>1.1749524049766438</v>
      </c>
      <c r="AO12" s="1578">
        <f>AM12-AL12</f>
        <v>-1.9447595023356135E-2</v>
      </c>
    </row>
    <row r="13" spans="1:41" s="1563" customFormat="1">
      <c r="A13" s="1932" t="s">
        <v>15</v>
      </c>
      <c r="B13" s="1925">
        <v>0.13025999999999999</v>
      </c>
      <c r="C13" s="1925">
        <v>0.11575000000000001</v>
      </c>
      <c r="D13" s="1925">
        <v>0.16</v>
      </c>
      <c r="E13" s="1925">
        <v>0.23</v>
      </c>
      <c r="F13" s="1925">
        <v>14.059100000000001</v>
      </c>
      <c r="G13" s="1925">
        <v>12.83727</v>
      </c>
      <c r="H13" s="1925">
        <v>12</v>
      </c>
      <c r="I13" s="1925">
        <v>10.17</v>
      </c>
      <c r="J13" s="1925">
        <v>14.189360000000001</v>
      </c>
      <c r="K13" s="1925">
        <v>12.95302</v>
      </c>
      <c r="L13" s="1925">
        <v>12.16</v>
      </c>
      <c r="M13" s="1925">
        <v>10.4</v>
      </c>
      <c r="N13" s="1925">
        <v>99.081988193970702</v>
      </c>
      <c r="O13" s="1925">
        <v>99.10638600110245</v>
      </c>
      <c r="P13" s="1925">
        <v>98.68</v>
      </c>
      <c r="Q13" s="1925">
        <v>97.78</v>
      </c>
      <c r="S13" s="1574" t="s">
        <v>15</v>
      </c>
      <c r="T13" s="1572">
        <v>14.059100000000001</v>
      </c>
      <c r="U13" s="1572">
        <v>12.83727</v>
      </c>
      <c r="V13" s="1572">
        <v>12</v>
      </c>
      <c r="W13" s="1572">
        <v>10.17</v>
      </c>
      <c r="X13" s="1587"/>
      <c r="Y13" s="1566" t="s">
        <v>78</v>
      </c>
      <c r="Z13" s="1575">
        <v>4</v>
      </c>
      <c r="AA13" s="1575">
        <v>3.7676599999999998</v>
      </c>
      <c r="AB13" s="1575">
        <v>4.9630400000000003</v>
      </c>
      <c r="AC13" s="1873">
        <f t="shared" si="0"/>
        <v>1.1953800000000006</v>
      </c>
      <c r="AD13" s="1574" t="s">
        <v>15</v>
      </c>
      <c r="AE13" s="1576">
        <v>0.13025999999999999</v>
      </c>
      <c r="AF13" s="1576">
        <v>0.11575000000000001</v>
      </c>
      <c r="AG13" s="1576">
        <v>0.16</v>
      </c>
      <c r="AH13" s="1576">
        <v>0.23</v>
      </c>
      <c r="AJ13" s="1566" t="s">
        <v>268</v>
      </c>
      <c r="AK13" s="1577">
        <v>0.66134000000000004</v>
      </c>
      <c r="AL13" s="1577">
        <v>0.8175</v>
      </c>
      <c r="AM13" s="1577">
        <v>0.9</v>
      </c>
      <c r="AO13" s="1578">
        <f>AM14-AL14</f>
        <v>-0.13543095513688153</v>
      </c>
    </row>
    <row r="14" spans="1:41" s="1563" customFormat="1">
      <c r="A14" s="1932" t="s">
        <v>17</v>
      </c>
      <c r="B14" s="1925" t="s">
        <v>11</v>
      </c>
      <c r="C14" s="1925" t="s">
        <v>11</v>
      </c>
      <c r="D14" s="1925" t="s">
        <v>11</v>
      </c>
      <c r="E14" s="1926" t="s">
        <v>10</v>
      </c>
      <c r="F14" s="1925">
        <v>2.99</v>
      </c>
      <c r="G14" s="1925">
        <v>2.89</v>
      </c>
      <c r="H14" s="1925">
        <v>3.05</v>
      </c>
      <c r="I14" s="1925">
        <v>3.17</v>
      </c>
      <c r="J14" s="1925" t="s">
        <v>11</v>
      </c>
      <c r="K14" s="1925" t="s">
        <v>11</v>
      </c>
      <c r="L14" s="1925" t="s">
        <v>11</v>
      </c>
      <c r="M14" s="1925"/>
      <c r="N14" s="1925" t="s">
        <v>11</v>
      </c>
      <c r="O14" s="1925" t="s">
        <v>11</v>
      </c>
      <c r="P14" s="1925" t="s">
        <v>11</v>
      </c>
      <c r="Q14" s="1925"/>
      <c r="S14" s="1574" t="s">
        <v>17</v>
      </c>
      <c r="T14" s="1572">
        <v>2.99</v>
      </c>
      <c r="U14" s="1572">
        <v>2.89</v>
      </c>
      <c r="V14" s="1572">
        <v>3.05</v>
      </c>
      <c r="W14" s="1572">
        <v>3.17</v>
      </c>
      <c r="X14" s="1587"/>
      <c r="Y14" s="1566" t="s">
        <v>20</v>
      </c>
      <c r="Z14" s="1575">
        <v>4.6014799999999996</v>
      </c>
      <c r="AA14" s="1575">
        <v>4.9297300000000002</v>
      </c>
      <c r="AB14" s="1575">
        <v>4.8762336926474195</v>
      </c>
      <c r="AC14" s="1873">
        <f t="shared" si="0"/>
        <v>-5.3496307352580708E-2</v>
      </c>
      <c r="AD14" s="1574" t="s">
        <v>17</v>
      </c>
      <c r="AE14" s="1576" t="s">
        <v>11</v>
      </c>
      <c r="AF14" s="1576" t="s">
        <v>11</v>
      </c>
      <c r="AG14" s="1576" t="s">
        <v>11</v>
      </c>
      <c r="AH14" s="1576" t="s">
        <v>45</v>
      </c>
      <c r="AJ14" s="1566" t="s">
        <v>88</v>
      </c>
      <c r="AK14" s="1577">
        <v>0.65179290125734457</v>
      </c>
      <c r="AL14" s="1577">
        <v>0.81907956702896423</v>
      </c>
      <c r="AM14" s="1577">
        <v>0.6836486118920827</v>
      </c>
      <c r="AO14" s="1578">
        <f>AM15-AL15</f>
        <v>0.11425</v>
      </c>
    </row>
    <row r="15" spans="1:41" s="1563" customFormat="1">
      <c r="A15" s="1932" t="s">
        <v>31</v>
      </c>
      <c r="B15" s="1925">
        <v>0.15190000000000001</v>
      </c>
      <c r="C15" s="1925">
        <v>1.14703</v>
      </c>
      <c r="D15" s="1925" t="s">
        <v>11</v>
      </c>
      <c r="E15" s="1925" t="s">
        <v>11</v>
      </c>
      <c r="F15" s="1925">
        <v>3.74166</v>
      </c>
      <c r="G15" s="1925">
        <v>3.4649000000000001</v>
      </c>
      <c r="H15" s="1925" t="s">
        <v>11</v>
      </c>
      <c r="I15" s="1925" t="s">
        <v>11</v>
      </c>
      <c r="J15" s="1925">
        <v>3.8935599999999999</v>
      </c>
      <c r="K15" s="1925">
        <v>4.6119300000000001</v>
      </c>
      <c r="L15" s="1925" t="s">
        <v>11</v>
      </c>
      <c r="M15" s="1925" t="s">
        <v>11</v>
      </c>
      <c r="N15" s="1925">
        <v>96.098686035402054</v>
      </c>
      <c r="O15" s="1925">
        <v>75.129067440312411</v>
      </c>
      <c r="P15" s="1925" t="s">
        <v>11</v>
      </c>
      <c r="Q15" s="1925" t="s">
        <v>11</v>
      </c>
      <c r="S15" s="1574" t="s">
        <v>31</v>
      </c>
      <c r="T15" s="1572">
        <v>3.74166</v>
      </c>
      <c r="U15" s="1572">
        <v>3.4649000000000001</v>
      </c>
      <c r="V15" s="1572" t="s">
        <v>11</v>
      </c>
      <c r="W15" s="1583" t="s">
        <v>11</v>
      </c>
      <c r="X15" s="1587"/>
      <c r="Y15" s="1566" t="s">
        <v>80</v>
      </c>
      <c r="Z15" s="1575">
        <v>4.6798799999999998</v>
      </c>
      <c r="AA15" s="1575">
        <v>5.32958</v>
      </c>
      <c r="AB15" s="1575">
        <v>4.75</v>
      </c>
      <c r="AC15" s="1873">
        <f t="shared" si="0"/>
        <v>-0.57957999999999998</v>
      </c>
      <c r="AD15" s="1574" t="s">
        <v>31</v>
      </c>
      <c r="AE15" s="1576">
        <v>0.15190000000000001</v>
      </c>
      <c r="AF15" s="1576">
        <v>1.14703</v>
      </c>
      <c r="AG15" s="1576" t="s">
        <v>11</v>
      </c>
      <c r="AH15" s="1576" t="s">
        <v>11</v>
      </c>
      <c r="AJ15" s="1566" t="s">
        <v>15</v>
      </c>
      <c r="AK15" s="1577">
        <v>0.13025999999999999</v>
      </c>
      <c r="AL15" s="1577">
        <v>0.11575000000000001</v>
      </c>
      <c r="AM15" s="1577">
        <v>0.23</v>
      </c>
      <c r="AO15" s="1578"/>
    </row>
    <row r="16" spans="1:41" s="1563" customFormat="1">
      <c r="A16" s="1932" t="s">
        <v>268</v>
      </c>
      <c r="B16" s="1925">
        <v>0.66134000000000004</v>
      </c>
      <c r="C16" s="1925">
        <v>0.8175</v>
      </c>
      <c r="D16" s="1925">
        <v>0.9</v>
      </c>
      <c r="E16" s="1925" t="s">
        <v>45</v>
      </c>
      <c r="F16" s="1929">
        <v>4.5999999999999996</v>
      </c>
      <c r="G16" s="1929">
        <v>4.9000000000000004</v>
      </c>
      <c r="H16" s="1929">
        <v>4.4000000000000004</v>
      </c>
      <c r="I16" s="1925" t="s">
        <v>45</v>
      </c>
      <c r="J16" s="1925">
        <v>5.1122100000000001</v>
      </c>
      <c r="K16" s="1925">
        <v>5.60623</v>
      </c>
      <c r="L16" s="1929">
        <v>5.2</v>
      </c>
      <c r="M16" s="1925" t="s">
        <v>45</v>
      </c>
      <c r="N16" s="1925">
        <v>87.063520473532975</v>
      </c>
      <c r="O16" s="1925">
        <v>85.418008180185254</v>
      </c>
      <c r="P16" s="1929">
        <v>81.8</v>
      </c>
      <c r="Q16" s="1925" t="s">
        <v>45</v>
      </c>
      <c r="S16" s="1574" t="s">
        <v>268</v>
      </c>
      <c r="T16" s="1584">
        <v>4.5999999999999996</v>
      </c>
      <c r="U16" s="1584">
        <v>4.9000000000000004</v>
      </c>
      <c r="V16" s="1584">
        <v>4.4000000000000004</v>
      </c>
      <c r="W16" s="1583" t="s">
        <v>10</v>
      </c>
      <c r="X16" s="1587"/>
      <c r="Y16" s="1566" t="s">
        <v>30</v>
      </c>
      <c r="Z16" s="1575">
        <v>4.4495718652322997</v>
      </c>
      <c r="AA16" s="1575">
        <v>4.8901489983702104</v>
      </c>
      <c r="AB16" s="1575">
        <v>4.5521222436535398</v>
      </c>
      <c r="AC16" s="1873">
        <f t="shared" si="0"/>
        <v>-0.33802675471667065</v>
      </c>
      <c r="AD16" s="1574" t="s">
        <v>268</v>
      </c>
      <c r="AE16" s="1576">
        <v>0.66134000000000004</v>
      </c>
      <c r="AF16" s="1576">
        <v>0.8175</v>
      </c>
      <c r="AG16" s="1585">
        <v>0.9</v>
      </c>
      <c r="AH16" s="1576" t="s">
        <v>45</v>
      </c>
      <c r="AJ16" s="1566" t="s">
        <v>31</v>
      </c>
      <c r="AK16" s="1577">
        <v>0.15190000000000001</v>
      </c>
      <c r="AL16" s="1577">
        <v>1.14703</v>
      </c>
      <c r="AM16" s="1577"/>
      <c r="AO16" s="1578"/>
    </row>
    <row r="17" spans="1:43" s="1563" customFormat="1">
      <c r="A17" s="1932" t="s">
        <v>18</v>
      </c>
      <c r="B17" s="1925">
        <v>2.4388399999999999</v>
      </c>
      <c r="C17" s="1925" t="s">
        <v>45</v>
      </c>
      <c r="D17" s="1925" t="s">
        <v>45</v>
      </c>
      <c r="E17" s="1925" t="s">
        <v>45</v>
      </c>
      <c r="F17" s="1925">
        <v>3.0794299999999999</v>
      </c>
      <c r="G17" s="1925">
        <v>2.8030599999999999</v>
      </c>
      <c r="H17" s="1925">
        <v>2.9280599999999999</v>
      </c>
      <c r="I17" s="1925">
        <v>3.2</v>
      </c>
      <c r="J17" s="1925">
        <v>5.5182699999999993</v>
      </c>
      <c r="K17" s="1925" t="s">
        <v>45</v>
      </c>
      <c r="L17" s="1925" t="s">
        <v>45</v>
      </c>
      <c r="M17" s="1925" t="s">
        <v>45</v>
      </c>
      <c r="N17" s="1925">
        <v>55.804264742392093</v>
      </c>
      <c r="O17" s="1925" t="s">
        <v>45</v>
      </c>
      <c r="P17" s="1925" t="s">
        <v>45</v>
      </c>
      <c r="Q17" s="1925" t="s">
        <v>45</v>
      </c>
      <c r="S17" s="1574" t="s">
        <v>18</v>
      </c>
      <c r="T17" s="1572">
        <v>3.0794299999999999</v>
      </c>
      <c r="U17" s="1572">
        <v>2.8030599999999999</v>
      </c>
      <c r="V17" s="1572">
        <v>2.9280599999999999</v>
      </c>
      <c r="W17" s="1583">
        <v>3.2</v>
      </c>
      <c r="X17" s="1587"/>
      <c r="Y17" s="1566" t="s">
        <v>35</v>
      </c>
      <c r="Z17" s="1575">
        <v>4.0999999999999996</v>
      </c>
      <c r="AA17" s="1575">
        <v>4.4000000000000004</v>
      </c>
      <c r="AB17" s="1575">
        <v>4.5999999999999996</v>
      </c>
      <c r="AC17" s="1873">
        <f t="shared" si="0"/>
        <v>0.19999999999999929</v>
      </c>
      <c r="AD17" s="1574" t="s">
        <v>18</v>
      </c>
      <c r="AE17" s="1576">
        <v>2.4388399999999999</v>
      </c>
      <c r="AF17" s="1576" t="s">
        <v>45</v>
      </c>
      <c r="AG17" s="1576" t="s">
        <v>45</v>
      </c>
      <c r="AH17" s="1576" t="s">
        <v>45</v>
      </c>
      <c r="AJ17" s="1566" t="s">
        <v>18</v>
      </c>
      <c r="AK17" s="1577">
        <v>2.4388399999999999</v>
      </c>
      <c r="AL17" s="1580"/>
      <c r="AM17" s="1577"/>
      <c r="AO17" s="1578"/>
    </row>
    <row r="18" spans="1:43" s="1563" customFormat="1">
      <c r="A18" s="1932" t="s">
        <v>19</v>
      </c>
      <c r="B18" s="1925" t="s">
        <v>45</v>
      </c>
      <c r="C18" s="1925" t="s">
        <v>45</v>
      </c>
      <c r="D18" s="1925" t="s">
        <v>45</v>
      </c>
      <c r="E18" s="1925"/>
      <c r="F18" s="1925" t="s">
        <v>45</v>
      </c>
      <c r="G18" s="1930">
        <v>7.36</v>
      </c>
      <c r="H18" s="1930">
        <v>6.42</v>
      </c>
      <c r="I18" s="1930">
        <v>5.63</v>
      </c>
      <c r="J18" s="1925" t="s">
        <v>45</v>
      </c>
      <c r="K18" s="1930">
        <v>7.36</v>
      </c>
      <c r="L18" s="1930">
        <v>6.42</v>
      </c>
      <c r="M18" s="1930">
        <v>5.63</v>
      </c>
      <c r="N18" s="1925" t="s">
        <v>45</v>
      </c>
      <c r="O18" s="1925" t="s">
        <v>45</v>
      </c>
      <c r="P18" s="1925" t="s">
        <v>45</v>
      </c>
      <c r="Q18" s="1925" t="s">
        <v>45</v>
      </c>
      <c r="S18" s="1574" t="s">
        <v>19</v>
      </c>
      <c r="T18" s="1572" t="s">
        <v>45</v>
      </c>
      <c r="U18" s="1869">
        <v>7.36</v>
      </c>
      <c r="V18" s="1869">
        <v>6.42</v>
      </c>
      <c r="W18" s="1869">
        <v>5.63</v>
      </c>
      <c r="X18" s="1587"/>
      <c r="Y18" s="1566" t="s">
        <v>268</v>
      </c>
      <c r="Z18" s="1575">
        <v>4.5999999999999996</v>
      </c>
      <c r="AA18" s="1575">
        <v>4.9000000000000004</v>
      </c>
      <c r="AB18" s="1575">
        <v>4.4000000000000004</v>
      </c>
      <c r="AC18" s="1873">
        <f t="shared" si="0"/>
        <v>-0.5</v>
      </c>
      <c r="AD18" s="1574" t="s">
        <v>19</v>
      </c>
      <c r="AE18" s="1576" t="s">
        <v>45</v>
      </c>
      <c r="AF18" s="1576" t="s">
        <v>45</v>
      </c>
      <c r="AG18" s="1576" t="s">
        <v>45</v>
      </c>
      <c r="AH18" s="1576" t="s">
        <v>45</v>
      </c>
      <c r="AJ18" s="1566" t="s">
        <v>78</v>
      </c>
      <c r="AK18" s="1577">
        <v>1.3</v>
      </c>
      <c r="AL18" s="1577">
        <v>1.2</v>
      </c>
      <c r="AM18" s="1577"/>
      <c r="AO18" s="1578"/>
    </row>
    <row r="19" spans="1:43" s="1563" customFormat="1">
      <c r="A19" s="1932" t="s">
        <v>20</v>
      </c>
      <c r="B19" s="1925">
        <v>1.0943799999999999</v>
      </c>
      <c r="C19" s="1925">
        <v>1.1943999999999999</v>
      </c>
      <c r="D19" s="1925">
        <v>1.2159407040455021</v>
      </c>
      <c r="E19" s="1925">
        <v>1.1749524049766438</v>
      </c>
      <c r="F19" s="1925">
        <v>4.6014799999999996</v>
      </c>
      <c r="G19" s="1925">
        <v>4.9297300000000002</v>
      </c>
      <c r="H19" s="1925">
        <v>4.9515432448040739</v>
      </c>
      <c r="I19" s="1925">
        <v>4.8762336926474195</v>
      </c>
      <c r="J19" s="1925">
        <v>5.6958599999999997</v>
      </c>
      <c r="K19" s="1925">
        <v>6.1241300000000001</v>
      </c>
      <c r="L19" s="1925">
        <v>6.1674839488495756</v>
      </c>
      <c r="M19" s="1925">
        <v>6.0511860976240621</v>
      </c>
      <c r="N19" s="1925">
        <v>80.786395733041189</v>
      </c>
      <c r="O19" s="1925">
        <v>80.49682158935228</v>
      </c>
      <c r="P19" s="1925">
        <v>80.28465555597738</v>
      </c>
      <c r="Q19" s="1925">
        <v>80.583105757762482</v>
      </c>
      <c r="S19" s="1574" t="s">
        <v>20</v>
      </c>
      <c r="T19" s="1572">
        <v>4.6014799999999996</v>
      </c>
      <c r="U19" s="1572">
        <v>4.9297300000000002</v>
      </c>
      <c r="V19" s="1572">
        <v>4.9515432448040739</v>
      </c>
      <c r="W19" s="1583">
        <v>4.8762336926474195</v>
      </c>
      <c r="X19" s="1587"/>
      <c r="Y19" s="1566" t="s">
        <v>29</v>
      </c>
      <c r="Z19" s="1575">
        <v>3.7065851926625601</v>
      </c>
      <c r="AA19" s="1575">
        <v>4.0261330758282883</v>
      </c>
      <c r="AB19" s="1575">
        <v>4.424836785795291</v>
      </c>
      <c r="AC19" s="1873">
        <f t="shared" si="0"/>
        <v>0.39870370996700277</v>
      </c>
      <c r="AD19" s="1574" t="s">
        <v>20</v>
      </c>
      <c r="AE19" s="1576">
        <v>1.0943799999999999</v>
      </c>
      <c r="AF19" s="1576">
        <v>1.1943999999999999</v>
      </c>
      <c r="AG19" s="1576">
        <v>1.2159407040455021</v>
      </c>
      <c r="AH19" s="1576">
        <v>1.1749524049766438</v>
      </c>
      <c r="AJ19" s="1586"/>
      <c r="AK19" s="1586"/>
      <c r="AL19" s="1586"/>
      <c r="AM19" s="1577"/>
      <c r="AO19" s="1578"/>
    </row>
    <row r="20" spans="1:43" s="1563" customFormat="1">
      <c r="A20" s="1932" t="s">
        <v>21</v>
      </c>
      <c r="B20" s="1925" t="s">
        <v>45</v>
      </c>
      <c r="C20" s="1925" t="s">
        <v>45</v>
      </c>
      <c r="D20" s="1925" t="s">
        <v>45</v>
      </c>
      <c r="E20" s="1925" t="s">
        <v>45</v>
      </c>
      <c r="F20" s="1925" t="s">
        <v>45</v>
      </c>
      <c r="G20" s="1925">
        <v>4.5740100000000004</v>
      </c>
      <c r="H20" s="1925" t="s">
        <v>45</v>
      </c>
      <c r="I20" s="1925" t="s">
        <v>45</v>
      </c>
      <c r="J20" s="1925" t="s">
        <v>45</v>
      </c>
      <c r="K20" s="1925" t="s">
        <v>45</v>
      </c>
      <c r="L20" s="1925" t="s">
        <v>45</v>
      </c>
      <c r="M20" s="1925" t="s">
        <v>45</v>
      </c>
      <c r="N20" s="1925" t="s">
        <v>45</v>
      </c>
      <c r="O20" s="1925">
        <v>4.1238193951110436</v>
      </c>
      <c r="P20" s="1925">
        <v>3.8095929930885619</v>
      </c>
      <c r="Q20" s="1925" t="s">
        <v>45</v>
      </c>
      <c r="S20" s="1574" t="s">
        <v>21</v>
      </c>
      <c r="T20" s="1572" t="s">
        <v>45</v>
      </c>
      <c r="U20" s="1572">
        <v>4.5740100000000004</v>
      </c>
      <c r="V20" s="1572" t="s">
        <v>45</v>
      </c>
      <c r="W20" s="1572" t="s">
        <v>45</v>
      </c>
      <c r="X20" s="1587"/>
      <c r="Y20" s="1566" t="s">
        <v>199</v>
      </c>
      <c r="Z20" s="1575">
        <v>2.6741899999999998</v>
      </c>
      <c r="AA20" s="1575">
        <v>2.6887599999999998</v>
      </c>
      <c r="AB20" s="1575">
        <v>3.6649555479684661</v>
      </c>
      <c r="AC20" s="1873">
        <f t="shared" si="0"/>
        <v>0.9761955479684663</v>
      </c>
      <c r="AD20" s="1574" t="s">
        <v>21</v>
      </c>
      <c r="AE20" s="1576" t="s">
        <v>45</v>
      </c>
      <c r="AF20" s="1576" t="s">
        <v>45</v>
      </c>
      <c r="AG20" s="1576" t="s">
        <v>45</v>
      </c>
      <c r="AH20" s="1576" t="s">
        <v>45</v>
      </c>
      <c r="AJ20" s="1566" t="s">
        <v>23</v>
      </c>
      <c r="AK20" s="1576">
        <v>1.3550609933252906</v>
      </c>
      <c r="AL20" s="1580">
        <v>1.4219827318459335</v>
      </c>
      <c r="AM20" s="1580">
        <v>1.8468519534150707</v>
      </c>
      <c r="AO20" s="1578"/>
    </row>
    <row r="21" spans="1:43" s="1563" customFormat="1">
      <c r="A21" s="1932" t="s">
        <v>77</v>
      </c>
      <c r="B21" s="1925" t="s">
        <v>124</v>
      </c>
      <c r="C21" s="1925" t="s">
        <v>45</v>
      </c>
      <c r="D21" s="1925" t="s">
        <v>45</v>
      </c>
      <c r="E21" s="1925" t="s">
        <v>45</v>
      </c>
      <c r="F21" s="1925">
        <v>3.6231</v>
      </c>
      <c r="G21" s="1925" t="s">
        <v>45</v>
      </c>
      <c r="H21" s="1925" t="s">
        <v>45</v>
      </c>
      <c r="I21" s="1925" t="s">
        <v>45</v>
      </c>
      <c r="J21" s="1925" t="s">
        <v>45</v>
      </c>
      <c r="K21" s="1925" t="s">
        <v>45</v>
      </c>
      <c r="L21" s="1925" t="s">
        <v>45</v>
      </c>
      <c r="M21" s="1925" t="s">
        <v>45</v>
      </c>
      <c r="N21" s="1925" t="s">
        <v>45</v>
      </c>
      <c r="O21" s="1925" t="s">
        <v>45</v>
      </c>
      <c r="P21" s="1925" t="s">
        <v>45</v>
      </c>
      <c r="Q21" s="1925" t="s">
        <v>45</v>
      </c>
      <c r="S21" s="1574" t="s">
        <v>77</v>
      </c>
      <c r="T21" s="1572">
        <v>3.6231</v>
      </c>
      <c r="U21" s="1572" t="s">
        <v>45</v>
      </c>
      <c r="V21" s="1572" t="s">
        <v>45</v>
      </c>
      <c r="W21" s="1572" t="s">
        <v>45</v>
      </c>
      <c r="X21" s="1587"/>
      <c r="Y21" s="1566" t="s">
        <v>284</v>
      </c>
      <c r="Z21" s="1575"/>
      <c r="AA21" s="1575"/>
      <c r="AB21" s="1575">
        <v>3.5</v>
      </c>
      <c r="AC21" s="1897"/>
      <c r="AD21" s="1574" t="s">
        <v>77</v>
      </c>
      <c r="AE21" s="1576" t="s">
        <v>269</v>
      </c>
      <c r="AF21" s="1576" t="s">
        <v>45</v>
      </c>
      <c r="AG21" s="1576" t="s">
        <v>45</v>
      </c>
      <c r="AH21" s="1576" t="s">
        <v>45</v>
      </c>
      <c r="AJ21" s="1587"/>
      <c r="AK21" s="1587"/>
      <c r="AL21" s="1587"/>
      <c r="AM21" s="1587"/>
      <c r="AO21" s="1578">
        <f>AM20-AL20</f>
        <v>0.4248692215691372</v>
      </c>
    </row>
    <row r="22" spans="1:43" s="1563" customFormat="1" ht="15">
      <c r="A22" s="1932" t="s">
        <v>78</v>
      </c>
      <c r="B22" s="1925">
        <v>1.3</v>
      </c>
      <c r="C22" s="1925">
        <v>1.2</v>
      </c>
      <c r="D22" s="1925" t="s">
        <v>11</v>
      </c>
      <c r="E22" s="1925" t="s">
        <v>11</v>
      </c>
      <c r="F22" s="1925">
        <v>4</v>
      </c>
      <c r="G22" s="1925">
        <v>3.7676599999999998</v>
      </c>
      <c r="H22" s="1925">
        <v>4.9630400000000003</v>
      </c>
      <c r="I22" s="1925" t="s">
        <v>11</v>
      </c>
      <c r="J22" s="1925">
        <v>6.1</v>
      </c>
      <c r="K22" s="1925">
        <v>6.9</v>
      </c>
      <c r="L22" s="1925">
        <v>4.9000000000000004</v>
      </c>
      <c r="M22" s="1925">
        <v>4.7</v>
      </c>
      <c r="N22" s="1925">
        <v>65.8</v>
      </c>
      <c r="O22" s="1925">
        <v>59.8</v>
      </c>
      <c r="P22" s="1925" t="s">
        <v>11</v>
      </c>
      <c r="Q22" s="1925" t="s">
        <v>11</v>
      </c>
      <c r="S22" s="1574" t="s">
        <v>78</v>
      </c>
      <c r="T22" s="1572">
        <v>4</v>
      </c>
      <c r="U22" s="1572">
        <v>3.7676599999999998</v>
      </c>
      <c r="V22" s="1572">
        <v>4.9630400000000003</v>
      </c>
      <c r="W22" s="1572" t="s">
        <v>11</v>
      </c>
      <c r="X22" s="1587"/>
      <c r="Y22" s="1566" t="s">
        <v>17</v>
      </c>
      <c r="Z22" s="1575">
        <v>2.99</v>
      </c>
      <c r="AA22" s="1575">
        <v>2.89</v>
      </c>
      <c r="AB22" s="1575">
        <v>3.17</v>
      </c>
      <c r="AC22" s="1873">
        <f t="shared" si="0"/>
        <v>0.2799999999999998</v>
      </c>
      <c r="AD22" s="1574" t="s">
        <v>78</v>
      </c>
      <c r="AE22" s="1576">
        <v>1.3</v>
      </c>
      <c r="AF22" s="1576">
        <v>1.2</v>
      </c>
      <c r="AG22" s="1576" t="s">
        <v>11</v>
      </c>
      <c r="AH22" s="1576" t="s">
        <v>11</v>
      </c>
      <c r="AJ22" s="1588" t="s">
        <v>813</v>
      </c>
      <c r="AK22" s="1589"/>
      <c r="AL22" s="1589"/>
      <c r="AM22" s="1590"/>
    </row>
    <row r="23" spans="1:43" s="1563" customFormat="1">
      <c r="A23" s="1932" t="s">
        <v>199</v>
      </c>
      <c r="B23" s="1925">
        <v>2.4</v>
      </c>
      <c r="C23" s="1925">
        <v>2.8</v>
      </c>
      <c r="D23" s="1925">
        <v>2.9441073688847879</v>
      </c>
      <c r="E23" s="1925">
        <v>2.9441073688847879</v>
      </c>
      <c r="F23" s="1925">
        <v>2.6741899999999998</v>
      </c>
      <c r="G23" s="1925">
        <v>2.6887599999999998</v>
      </c>
      <c r="H23" s="1925">
        <v>2.7604600000000001</v>
      </c>
      <c r="I23" s="1925">
        <v>3.6649555479684661</v>
      </c>
      <c r="J23" s="1925">
        <v>5.0741899999999998</v>
      </c>
      <c r="K23" s="1925">
        <v>5.4887599999999992</v>
      </c>
      <c r="L23" s="1925">
        <v>5.7045673688847884</v>
      </c>
      <c r="M23" s="1925">
        <v>6.6090629168532544</v>
      </c>
      <c r="N23" s="1925">
        <v>60.767887667328118</v>
      </c>
      <c r="O23" s="1925">
        <v>56.708655711149476</v>
      </c>
      <c r="P23" s="1925">
        <v>50.008449057430759</v>
      </c>
      <c r="Q23" s="1925">
        <v>55.453482499353271</v>
      </c>
      <c r="S23" s="1574" t="s">
        <v>199</v>
      </c>
      <c r="T23" s="1572">
        <v>2.6741899999999998</v>
      </c>
      <c r="U23" s="1572">
        <v>2.6887599999999998</v>
      </c>
      <c r="V23" s="1572">
        <v>2.7604600000000001</v>
      </c>
      <c r="W23" s="1572">
        <v>3.6649555479684661</v>
      </c>
      <c r="X23" s="1587"/>
      <c r="Y23" s="1566" t="s">
        <v>18</v>
      </c>
      <c r="Z23" s="1575">
        <v>3.0794299999999999</v>
      </c>
      <c r="AA23" s="1575">
        <v>2.8030599999999999</v>
      </c>
      <c r="AB23" s="1575">
        <v>3.2</v>
      </c>
      <c r="AC23" s="1873">
        <f t="shared" si="0"/>
        <v>0.39694000000000029</v>
      </c>
      <c r="AD23" s="1574" t="s">
        <v>199</v>
      </c>
      <c r="AE23" s="1576">
        <v>2.4</v>
      </c>
      <c r="AF23" s="1576">
        <v>2.8</v>
      </c>
      <c r="AG23" s="1576">
        <v>2.9441073688847879</v>
      </c>
      <c r="AH23" s="1576">
        <v>2.9441073688847879</v>
      </c>
      <c r="AJ23" s="1588" t="s">
        <v>814</v>
      </c>
      <c r="AK23" s="1587"/>
      <c r="AL23" s="1587"/>
      <c r="AM23" s="1587"/>
    </row>
    <row r="24" spans="1:43" s="1563" customFormat="1">
      <c r="A24" s="1932" t="s">
        <v>80</v>
      </c>
      <c r="B24" s="1925">
        <v>0.49352000000000001</v>
      </c>
      <c r="C24" s="1925">
        <v>0.42699999999999999</v>
      </c>
      <c r="D24" s="1925">
        <v>1.42</v>
      </c>
      <c r="E24" s="1925" t="s">
        <v>10</v>
      </c>
      <c r="F24" s="1925">
        <v>4.6798799999999998</v>
      </c>
      <c r="G24" s="1925">
        <v>5.32958</v>
      </c>
      <c r="H24" s="1925">
        <v>4.75</v>
      </c>
      <c r="I24" s="1925" t="s">
        <v>10</v>
      </c>
      <c r="J24" s="1925">
        <v>5.1734</v>
      </c>
      <c r="K24" s="1925">
        <v>5.7565799999999996</v>
      </c>
      <c r="L24" s="1925">
        <v>6.17</v>
      </c>
      <c r="M24" s="1925" t="s">
        <v>10</v>
      </c>
      <c r="N24" s="1925">
        <v>90.46043221092512</v>
      </c>
      <c r="O24" s="1925">
        <v>92.58240135636089</v>
      </c>
      <c r="P24" s="1925">
        <v>76.900000000000006</v>
      </c>
      <c r="Q24" s="1925" t="s">
        <v>10</v>
      </c>
      <c r="S24" s="1574" t="s">
        <v>80</v>
      </c>
      <c r="T24" s="1572">
        <v>4.6798799999999998</v>
      </c>
      <c r="U24" s="1572">
        <v>5.32958</v>
      </c>
      <c r="V24" s="1572">
        <v>4.75</v>
      </c>
      <c r="W24" s="1572" t="s">
        <v>45</v>
      </c>
      <c r="X24" s="1587"/>
      <c r="Y24" s="1566" t="s">
        <v>31</v>
      </c>
      <c r="Z24" s="1575">
        <v>3.74166</v>
      </c>
      <c r="AA24" s="1575">
        <v>3.4649000000000001</v>
      </c>
      <c r="AB24" s="1575"/>
      <c r="AC24" s="1873"/>
      <c r="AD24" s="1574" t="s">
        <v>80</v>
      </c>
      <c r="AE24" s="1576">
        <v>0.49352000000000001</v>
      </c>
      <c r="AF24" s="1576">
        <v>0.42699999999999999</v>
      </c>
      <c r="AG24" s="1576">
        <v>1.42</v>
      </c>
      <c r="AH24" s="1576" t="s">
        <v>45</v>
      </c>
      <c r="AJ24" s="1591" t="s">
        <v>984</v>
      </c>
      <c r="AK24" s="1587"/>
      <c r="AL24" s="1587"/>
      <c r="AM24" s="1587"/>
      <c r="AN24" s="1587"/>
      <c r="AO24" s="1587"/>
      <c r="AP24" s="1587"/>
      <c r="AQ24" s="1587"/>
    </row>
    <row r="25" spans="1:43" s="1563" customFormat="1">
      <c r="A25" s="1932" t="s">
        <v>284</v>
      </c>
      <c r="B25" s="1925" t="s">
        <v>45</v>
      </c>
      <c r="C25" s="1925" t="s">
        <v>45</v>
      </c>
      <c r="D25" s="1925">
        <v>1.7314000000000001</v>
      </c>
      <c r="E25" s="1925">
        <v>1.36</v>
      </c>
      <c r="F25" s="1925" t="s">
        <v>45</v>
      </c>
      <c r="G25" s="1925" t="s">
        <v>45</v>
      </c>
      <c r="H25" s="1925">
        <v>2.22099</v>
      </c>
      <c r="I25" s="1925">
        <v>3.5</v>
      </c>
      <c r="J25" s="1925" t="s">
        <v>10</v>
      </c>
      <c r="K25" s="1925" t="s">
        <v>10</v>
      </c>
      <c r="L25" s="1925">
        <v>3.9523900000000003</v>
      </c>
      <c r="M25" s="1925">
        <v>4.8600000000000003</v>
      </c>
      <c r="N25" s="1925" t="s">
        <v>10</v>
      </c>
      <c r="O25" s="1925" t="s">
        <v>10</v>
      </c>
      <c r="P25" s="1925" t="s">
        <v>10</v>
      </c>
      <c r="Q25" s="1925">
        <v>72.11</v>
      </c>
      <c r="S25" s="1574" t="s">
        <v>284</v>
      </c>
      <c r="T25" s="1572" t="s">
        <v>45</v>
      </c>
      <c r="U25" s="1572" t="s">
        <v>45</v>
      </c>
      <c r="V25" s="1572">
        <v>2.22099</v>
      </c>
      <c r="W25" s="1572">
        <v>3.5</v>
      </c>
      <c r="X25" s="1611"/>
      <c r="Y25" s="1566" t="s">
        <v>21</v>
      </c>
      <c r="Z25" s="1575"/>
      <c r="AA25" s="1575">
        <v>4.5740100000000004</v>
      </c>
      <c r="AB25" s="1575"/>
      <c r="AC25" s="1873"/>
      <c r="AD25" s="1574" t="s">
        <v>284</v>
      </c>
      <c r="AE25" s="1576" t="s">
        <v>45</v>
      </c>
      <c r="AF25" s="1576" t="s">
        <v>45</v>
      </c>
      <c r="AG25" s="1576">
        <v>1.7314000000000001</v>
      </c>
      <c r="AH25" s="1576">
        <v>1.36</v>
      </c>
      <c r="AJ25" s="1593" t="s">
        <v>653</v>
      </c>
      <c r="AK25" s="1587"/>
      <c r="AL25" s="1587"/>
      <c r="AM25" s="1587"/>
      <c r="AN25" s="1587"/>
      <c r="AO25" s="1587"/>
      <c r="AP25" s="1587"/>
      <c r="AQ25" s="1587"/>
    </row>
    <row r="26" spans="1:43" s="1563" customFormat="1">
      <c r="A26" s="1932" t="s">
        <v>35</v>
      </c>
      <c r="B26" s="1925"/>
      <c r="C26" s="1925"/>
      <c r="D26" s="1925"/>
      <c r="E26" s="1925"/>
      <c r="F26" s="1925">
        <v>4.0999999999999996</v>
      </c>
      <c r="G26" s="1925">
        <v>4.4000000000000004</v>
      </c>
      <c r="H26" s="1925">
        <v>4.5999999999999996</v>
      </c>
      <c r="I26" s="1925">
        <v>4.5999999999999996</v>
      </c>
      <c r="J26" s="1925"/>
      <c r="K26" s="1925"/>
      <c r="L26" s="1925"/>
      <c r="M26" s="1925"/>
      <c r="N26" s="1925"/>
      <c r="O26" s="1925"/>
      <c r="P26" s="1925"/>
      <c r="Q26" s="1925"/>
      <c r="S26" s="1574" t="s">
        <v>35</v>
      </c>
      <c r="T26" s="1572">
        <v>4.0999999999999996</v>
      </c>
      <c r="U26" s="1572">
        <v>4.4000000000000004</v>
      </c>
      <c r="V26" s="1572">
        <v>4.5999999999999996</v>
      </c>
      <c r="W26" s="1572">
        <v>4.5999999999999996</v>
      </c>
      <c r="X26" s="1587"/>
      <c r="Y26" s="1566" t="s">
        <v>77</v>
      </c>
      <c r="Z26" s="1575">
        <v>3.6231</v>
      </c>
      <c r="AA26" s="1575"/>
      <c r="AB26" s="1575"/>
      <c r="AC26" s="1873"/>
      <c r="AD26" s="1574" t="s">
        <v>35</v>
      </c>
      <c r="AE26" s="1576" t="s">
        <v>45</v>
      </c>
      <c r="AF26" s="1576" t="s">
        <v>45</v>
      </c>
      <c r="AG26" s="1576" t="s">
        <v>45</v>
      </c>
      <c r="AH26" s="1576" t="s">
        <v>45</v>
      </c>
      <c r="AN26" s="1587"/>
      <c r="AO26" s="1587"/>
      <c r="AP26" s="1587"/>
      <c r="AQ26" s="1587"/>
    </row>
    <row r="27" spans="1:43" s="1563" customFormat="1">
      <c r="A27" s="1932" t="s">
        <v>270</v>
      </c>
      <c r="B27" s="1925" t="s">
        <v>45</v>
      </c>
      <c r="C27" s="1925" t="s">
        <v>45</v>
      </c>
      <c r="D27" s="1925" t="s">
        <v>45</v>
      </c>
      <c r="E27" s="1925"/>
      <c r="F27" s="1925" t="s">
        <v>45</v>
      </c>
      <c r="G27" s="1925" t="s">
        <v>45</v>
      </c>
      <c r="H27" s="1925" t="s">
        <v>45</v>
      </c>
      <c r="I27" s="1925" t="s">
        <v>10</v>
      </c>
      <c r="J27" s="1925" t="s">
        <v>10</v>
      </c>
      <c r="K27" s="1925" t="s">
        <v>10</v>
      </c>
      <c r="L27" s="1925" t="s">
        <v>10</v>
      </c>
      <c r="M27" s="1925" t="s">
        <v>10</v>
      </c>
      <c r="N27" s="1925" t="s">
        <v>10</v>
      </c>
      <c r="O27" s="1925" t="s">
        <v>10</v>
      </c>
      <c r="P27" s="1925" t="s">
        <v>10</v>
      </c>
      <c r="Q27" s="1925" t="s">
        <v>10</v>
      </c>
      <c r="S27" s="1574" t="s">
        <v>270</v>
      </c>
      <c r="T27" s="1572" t="s">
        <v>45</v>
      </c>
      <c r="U27" s="1572" t="s">
        <v>45</v>
      </c>
      <c r="V27" s="1572" t="s">
        <v>45</v>
      </c>
      <c r="W27" s="1572" t="s">
        <v>45</v>
      </c>
      <c r="X27" s="1587"/>
      <c r="Y27" s="1587"/>
      <c r="Z27" s="1587"/>
      <c r="AA27" s="1587"/>
      <c r="AB27" s="1587"/>
      <c r="AC27" s="1873">
        <f t="shared" si="0"/>
        <v>0</v>
      </c>
      <c r="AD27" s="1574" t="s">
        <v>270</v>
      </c>
      <c r="AE27" s="1576" t="s">
        <v>45</v>
      </c>
      <c r="AF27" s="1576" t="s">
        <v>45</v>
      </c>
      <c r="AG27" s="1576" t="s">
        <v>45</v>
      </c>
      <c r="AH27" s="1576" t="s">
        <v>45</v>
      </c>
      <c r="AK27" s="1564" t="s">
        <v>968</v>
      </c>
    </row>
    <row r="28" spans="1:43" s="1563" customFormat="1">
      <c r="A28" s="1932"/>
      <c r="B28" s="1931"/>
      <c r="C28" s="1931"/>
      <c r="D28" s="1931"/>
      <c r="E28" s="1931"/>
      <c r="F28" s="1931"/>
      <c r="G28" s="1931"/>
      <c r="H28" s="1931"/>
      <c r="I28" s="1931"/>
      <c r="J28" s="1931"/>
      <c r="K28" s="1931"/>
      <c r="L28" s="1931"/>
      <c r="M28" s="1931"/>
      <c r="N28" s="1931"/>
      <c r="O28" s="1931"/>
      <c r="P28" s="1931"/>
      <c r="Q28" s="1931"/>
      <c r="S28" s="1574"/>
      <c r="T28" s="1594"/>
      <c r="U28" s="1594"/>
      <c r="V28" s="1594"/>
      <c r="W28" s="1594"/>
      <c r="X28" s="1587"/>
      <c r="Y28" s="1566" t="s">
        <v>23</v>
      </c>
      <c r="Z28" s="1573">
        <v>4.88581026093693</v>
      </c>
      <c r="AA28" s="1573">
        <v>5.2546058179959001</v>
      </c>
      <c r="AB28" s="1572">
        <v>5.4247613361616871</v>
      </c>
      <c r="AC28" s="1870"/>
      <c r="AD28" s="1574"/>
      <c r="AE28" s="1595"/>
      <c r="AF28" s="1595"/>
      <c r="AG28" s="1595"/>
      <c r="AH28" s="1595"/>
    </row>
    <row r="29" spans="1:43" s="1563" customFormat="1">
      <c r="A29" s="1932" t="s">
        <v>23</v>
      </c>
      <c r="B29" s="1927">
        <v>1.3550609933252906</v>
      </c>
      <c r="C29" s="1925">
        <v>1.4219827318459335</v>
      </c>
      <c r="D29" s="1925">
        <v>1.621550550146547</v>
      </c>
      <c r="E29" s="1925">
        <v>1.8468519534150707</v>
      </c>
      <c r="F29" s="1926">
        <v>4.88581026093693</v>
      </c>
      <c r="G29" s="1926">
        <v>5.2546058179959001</v>
      </c>
      <c r="H29" s="1926">
        <v>5.2249290660888903</v>
      </c>
      <c r="I29" s="1925">
        <v>5.4247613361616871</v>
      </c>
      <c r="J29" s="1925">
        <v>6.235985660832867</v>
      </c>
      <c r="K29" s="1925">
        <v>6.7827751537475409</v>
      </c>
      <c r="L29" s="1925">
        <v>6.3550574277574023</v>
      </c>
      <c r="M29" s="1925">
        <v>6.6234334340266878</v>
      </c>
      <c r="N29" s="1925">
        <v>78.058119150061813</v>
      </c>
      <c r="O29" s="1925">
        <v>69.575412430747249</v>
      </c>
      <c r="P29" s="1925">
        <v>67.460725585951735</v>
      </c>
      <c r="Q29" s="1925">
        <v>73.776196179812544</v>
      </c>
      <c r="S29" s="1574" t="s">
        <v>23</v>
      </c>
      <c r="T29" s="1573">
        <v>4.88581026093693</v>
      </c>
      <c r="U29" s="1573">
        <v>5.2546058179959001</v>
      </c>
      <c r="V29" s="1573">
        <v>5.2249290660888903</v>
      </c>
      <c r="W29" s="1572">
        <v>5.3613181564569414</v>
      </c>
      <c r="X29" s="1587"/>
      <c r="Y29" s="1588" t="s">
        <v>328</v>
      </c>
      <c r="Z29" s="1587"/>
      <c r="AA29" s="1587"/>
      <c r="AB29" s="1587"/>
      <c r="AD29" s="1574" t="s">
        <v>23</v>
      </c>
      <c r="AE29" s="1576">
        <v>1.3550609933252906</v>
      </c>
      <c r="AF29" s="1576">
        <v>1.4219827318459335</v>
      </c>
      <c r="AG29" s="1596">
        <v>1.621550550146547</v>
      </c>
      <c r="AH29" s="1576">
        <v>1.8468519534150707</v>
      </c>
    </row>
    <row r="30" spans="1:43" s="1563" customFormat="1">
      <c r="A30" s="1597"/>
      <c r="B30" s="1598"/>
      <c r="C30" s="1599"/>
      <c r="D30" s="1599"/>
      <c r="E30" s="1599"/>
      <c r="F30" s="1599"/>
      <c r="G30" s="1599"/>
      <c r="H30" s="1599"/>
      <c r="I30" s="1599"/>
      <c r="J30" s="1599"/>
      <c r="K30" s="1599"/>
      <c r="L30" s="1599"/>
      <c r="M30" s="1599"/>
      <c r="N30" s="1599"/>
      <c r="T30" s="1611"/>
      <c r="U30" s="1587"/>
      <c r="V30" s="1587"/>
      <c r="W30" s="1611"/>
      <c r="Y30" s="1600" t="s">
        <v>814</v>
      </c>
    </row>
    <row r="31" spans="1:43" s="1563" customFormat="1" ht="15">
      <c r="A31" s="1601"/>
      <c r="B31" s="1602"/>
      <c r="C31" s="1602"/>
      <c r="D31" s="1602"/>
      <c r="E31" s="1602"/>
      <c r="F31" s="1602"/>
      <c r="G31" s="1602"/>
      <c r="H31" s="1602"/>
      <c r="I31" s="1602"/>
      <c r="J31" s="1602"/>
      <c r="K31" s="1602"/>
      <c r="L31" s="1602"/>
      <c r="M31" s="1602"/>
      <c r="N31" s="1603"/>
      <c r="O31" s="1603"/>
      <c r="P31" s="1604"/>
      <c r="Q31" s="1605"/>
      <c r="R31" s="1587"/>
      <c r="Y31" s="1606" t="s">
        <v>992</v>
      </c>
    </row>
    <row r="32" spans="1:43" s="1563" customFormat="1">
      <c r="A32" s="1588" t="s">
        <v>328</v>
      </c>
      <c r="B32" s="1607"/>
      <c r="C32" s="1607"/>
      <c r="D32" s="1607"/>
      <c r="E32" s="1607"/>
      <c r="F32" s="1607"/>
      <c r="G32" s="1607"/>
      <c r="H32" s="1607"/>
      <c r="I32" s="1604"/>
      <c r="J32" s="1607"/>
      <c r="K32" s="1607"/>
      <c r="L32" s="1607"/>
      <c r="M32" s="1607"/>
      <c r="N32" s="1607"/>
      <c r="O32" s="1607"/>
      <c r="P32" s="1607"/>
      <c r="Q32" s="1608"/>
      <c r="R32" s="1601"/>
      <c r="Y32" s="1609" t="s">
        <v>653</v>
      </c>
    </row>
    <row r="33" spans="1:24" s="1563" customFormat="1">
      <c r="A33" s="1600" t="s">
        <v>814</v>
      </c>
      <c r="B33" s="1587"/>
      <c r="C33" s="1587"/>
      <c r="D33" s="1587"/>
      <c r="E33" s="1587"/>
      <c r="F33" s="1587"/>
      <c r="V33" s="1564" t="s">
        <v>969</v>
      </c>
    </row>
    <row r="34" spans="1:24" s="1563" customFormat="1">
      <c r="A34" s="1588"/>
    </row>
    <row r="35" spans="1:24" s="1563" customFormat="1"/>
    <row r="36" spans="1:24" s="1563" customFormat="1">
      <c r="A36" s="1588" t="s">
        <v>26</v>
      </c>
      <c r="B36" s="1611"/>
      <c r="T36" s="1612"/>
    </row>
    <row r="37" spans="1:24" s="1563" customFormat="1" ht="15">
      <c r="A37" s="1912" t="s">
        <v>246</v>
      </c>
      <c r="B37" s="771" t="s">
        <v>1011</v>
      </c>
      <c r="C37" s="1587"/>
      <c r="D37" s="1587"/>
      <c r="E37" s="1587"/>
      <c r="F37" s="1587"/>
      <c r="G37" s="1587"/>
      <c r="H37" s="1587"/>
      <c r="I37" s="1587"/>
      <c r="J37" s="1587"/>
      <c r="K37" s="1587"/>
      <c r="L37" s="1587"/>
      <c r="M37" s="1587"/>
      <c r="N37" s="1587"/>
      <c r="O37" s="1587"/>
      <c r="P37" s="1587"/>
      <c r="Q37" s="1587"/>
      <c r="U37" s="1590"/>
      <c r="V37" s="1590"/>
      <c r="W37" s="1590"/>
      <c r="X37" s="1590"/>
    </row>
    <row r="38" spans="1:24" s="1563" customFormat="1" ht="15">
      <c r="A38" s="1606" t="s">
        <v>13</v>
      </c>
      <c r="B38" s="1606" t="s">
        <v>991</v>
      </c>
      <c r="C38" s="1606"/>
      <c r="D38" s="1606"/>
      <c r="E38" s="1606"/>
      <c r="F38" s="1606"/>
      <c r="G38" s="1606"/>
      <c r="H38" s="1606"/>
      <c r="I38" s="1606"/>
      <c r="T38" s="1590"/>
      <c r="U38" s="1590"/>
      <c r="V38" s="1590"/>
      <c r="W38" s="1590"/>
      <c r="X38" s="1590"/>
    </row>
    <row r="39" spans="1:24" s="1563" customFormat="1" ht="15">
      <c r="A39" s="2409" t="s">
        <v>29</v>
      </c>
      <c r="B39" s="1606" t="s">
        <v>296</v>
      </c>
      <c r="C39" s="1606"/>
      <c r="D39" s="1606"/>
      <c r="E39" s="1606"/>
      <c r="F39" s="1606"/>
      <c r="G39" s="1606"/>
      <c r="H39" s="1606"/>
      <c r="I39" s="1606"/>
      <c r="J39" s="1606"/>
      <c r="K39" s="1606"/>
      <c r="L39" s="1606"/>
      <c r="M39" s="1606"/>
      <c r="N39" s="1606"/>
      <c r="S39" s="1590"/>
      <c r="T39" s="1590"/>
      <c r="U39" s="1590"/>
      <c r="V39" s="1590"/>
      <c r="W39" s="1590"/>
      <c r="X39" s="1590"/>
    </row>
    <row r="40" spans="1:24" s="1563" customFormat="1" ht="15">
      <c r="A40" s="2409"/>
      <c r="B40" s="1606" t="s">
        <v>817</v>
      </c>
      <c r="C40" s="1606"/>
      <c r="D40" s="1606"/>
      <c r="E40" s="1606"/>
      <c r="F40" s="1606"/>
      <c r="G40" s="1606"/>
      <c r="H40" s="1606"/>
      <c r="I40" s="1606"/>
      <c r="J40" s="1606"/>
      <c r="K40" s="1606"/>
      <c r="L40" s="1606"/>
      <c r="M40" s="1606"/>
      <c r="N40" s="1606"/>
      <c r="S40" s="1590"/>
      <c r="T40" s="1590"/>
      <c r="U40" s="1590"/>
      <c r="V40" s="1590"/>
      <c r="W40" s="1590"/>
      <c r="X40" s="1590"/>
    </row>
    <row r="41" spans="1:24" s="1563" customFormat="1" ht="15">
      <c r="A41" s="2409"/>
      <c r="B41" s="1606" t="s">
        <v>818</v>
      </c>
      <c r="C41" s="1606"/>
      <c r="D41" s="1606"/>
      <c r="E41" s="1606"/>
      <c r="F41" s="1606"/>
      <c r="G41" s="1606"/>
      <c r="H41" s="1606"/>
      <c r="I41" s="1606"/>
      <c r="J41" s="1606"/>
      <c r="K41" s="1606"/>
      <c r="L41" s="1606"/>
      <c r="M41" s="1606"/>
      <c r="N41" s="1606"/>
      <c r="S41" s="1590"/>
      <c r="T41" s="1590"/>
      <c r="U41" s="1590"/>
      <c r="V41" s="1590"/>
      <c r="W41" s="1590"/>
      <c r="X41" s="1590"/>
    </row>
    <row r="42" spans="1:24" s="1563" customFormat="1" ht="15">
      <c r="A42" s="2409" t="s">
        <v>78</v>
      </c>
      <c r="B42" s="1606" t="s">
        <v>819</v>
      </c>
      <c r="C42" s="1606"/>
      <c r="D42" s="1606"/>
      <c r="E42" s="1606"/>
      <c r="F42" s="1606"/>
      <c r="G42" s="1606"/>
      <c r="H42" s="1606"/>
      <c r="I42" s="1606"/>
      <c r="J42" s="1606"/>
      <c r="K42" s="1606"/>
      <c r="L42" s="1606"/>
      <c r="M42" s="1606"/>
      <c r="N42" s="1606"/>
      <c r="S42" s="1590"/>
      <c r="T42" s="1590"/>
      <c r="U42" s="1590"/>
      <c r="V42" s="1590"/>
      <c r="W42" s="1590"/>
      <c r="X42" s="1590"/>
    </row>
    <row r="43" spans="1:24" s="1563" customFormat="1" ht="15">
      <c r="A43" s="2409"/>
      <c r="B43" s="1606" t="s">
        <v>820</v>
      </c>
      <c r="K43" s="1606"/>
      <c r="L43" s="1606"/>
      <c r="M43" s="1606"/>
      <c r="N43" s="1606"/>
      <c r="S43" s="1590"/>
      <c r="T43" s="1590"/>
      <c r="U43" s="1590"/>
      <c r="V43" s="1590"/>
      <c r="W43" s="1590"/>
      <c r="X43" s="1590"/>
    </row>
    <row r="44" spans="1:24" s="1563" customFormat="1" ht="15">
      <c r="A44" s="2409"/>
      <c r="B44" s="1606" t="s">
        <v>821</v>
      </c>
      <c r="K44" s="1606"/>
      <c r="L44" s="1606"/>
      <c r="M44" s="1606"/>
      <c r="N44" s="1606"/>
      <c r="S44" s="1590"/>
      <c r="T44" s="1590"/>
      <c r="U44" s="1590"/>
      <c r="V44" s="1590"/>
      <c r="W44" s="1590"/>
      <c r="X44" s="1590"/>
    </row>
    <row r="45" spans="1:24" s="1563" customFormat="1" ht="15.6" customHeight="1">
      <c r="A45" s="2409" t="s">
        <v>199</v>
      </c>
      <c r="B45" s="2408" t="s">
        <v>909</v>
      </c>
      <c r="C45" s="2408"/>
      <c r="D45" s="2408"/>
      <c r="E45" s="2408"/>
      <c r="F45" s="2408"/>
      <c r="G45" s="2408"/>
      <c r="H45" s="2408"/>
      <c r="I45" s="2408"/>
      <c r="J45" s="2408"/>
      <c r="K45" s="2408"/>
      <c r="L45" s="2408"/>
      <c r="M45" s="2408"/>
      <c r="N45" s="2408"/>
      <c r="O45" s="2408"/>
      <c r="P45" s="2408"/>
      <c r="Q45" s="2408"/>
      <c r="R45" s="2408"/>
      <c r="S45" s="2408"/>
      <c r="T45" s="2408"/>
      <c r="U45" s="1590"/>
      <c r="V45" s="1590"/>
      <c r="W45" s="1590"/>
      <c r="X45" s="1590"/>
    </row>
    <row r="46" spans="1:24" s="1563" customFormat="1" ht="20.25" customHeight="1">
      <c r="A46" s="2409"/>
      <c r="B46" s="2408"/>
      <c r="C46" s="2408"/>
      <c r="D46" s="2408"/>
      <c r="E46" s="2408"/>
      <c r="F46" s="2408"/>
      <c r="G46" s="2408"/>
      <c r="H46" s="2408"/>
      <c r="I46" s="2408"/>
      <c r="J46" s="2408"/>
      <c r="K46" s="2408"/>
      <c r="L46" s="2408"/>
      <c r="M46" s="2408"/>
      <c r="N46" s="2408"/>
      <c r="O46" s="2408"/>
      <c r="P46" s="2408"/>
      <c r="Q46" s="2408"/>
      <c r="R46" s="2408"/>
      <c r="S46" s="2408"/>
      <c r="T46" s="2408"/>
      <c r="U46" s="1590"/>
      <c r="V46" s="1590"/>
      <c r="W46" s="1590"/>
      <c r="X46" s="1590"/>
    </row>
    <row r="47" spans="1:24" s="1563" customFormat="1" ht="15">
      <c r="B47" s="1613"/>
      <c r="C47" s="1564" t="s">
        <v>970</v>
      </c>
      <c r="S47" s="1590"/>
      <c r="T47" s="1590"/>
      <c r="U47" s="1590"/>
      <c r="V47" s="1590"/>
      <c r="W47" s="1590"/>
      <c r="X47" s="1590"/>
    </row>
    <row r="48" spans="1:24" s="1563" customFormat="1" ht="15">
      <c r="C48" s="1614"/>
      <c r="D48" s="1615"/>
      <c r="E48" s="1616"/>
      <c r="F48" s="1617">
        <v>2004</v>
      </c>
      <c r="G48" s="1617">
        <v>2006</v>
      </c>
      <c r="H48" s="1617">
        <v>2008</v>
      </c>
      <c r="I48" s="1617">
        <v>2010</v>
      </c>
      <c r="J48" s="1617">
        <v>2012</v>
      </c>
      <c r="K48" s="1568">
        <v>2014</v>
      </c>
      <c r="S48" s="1590"/>
      <c r="T48" s="1590"/>
      <c r="U48" s="1590"/>
      <c r="V48" s="1590"/>
      <c r="W48" s="1590"/>
      <c r="X48" s="1590"/>
    </row>
    <row r="49" spans="1:39" s="1563" customFormat="1" ht="15.95" customHeight="1">
      <c r="C49" s="1618"/>
      <c r="D49" s="1619"/>
      <c r="E49" s="1620"/>
      <c r="F49" s="1571"/>
      <c r="G49" s="1571"/>
      <c r="H49" s="1571"/>
      <c r="I49" s="1571"/>
      <c r="J49" s="1571"/>
      <c r="K49" s="1571"/>
      <c r="S49" s="1590"/>
      <c r="T49" s="1590"/>
      <c r="U49" s="1590"/>
      <c r="V49" s="1590"/>
      <c r="W49" s="1590"/>
      <c r="X49" s="1590"/>
    </row>
    <row r="50" spans="1:39" s="1563" customFormat="1" ht="24.75" customHeight="1">
      <c r="C50" s="2410" t="s">
        <v>815</v>
      </c>
      <c r="D50" s="2411"/>
      <c r="E50" s="2412"/>
      <c r="F50" s="1621">
        <v>4.1097242500000002</v>
      </c>
      <c r="G50" s="1621">
        <v>4.1666529375000003</v>
      </c>
      <c r="H50" s="1575">
        <v>4.8602227609369297</v>
      </c>
      <c r="I50" s="1573">
        <v>5.2546058179959001</v>
      </c>
      <c r="J50" s="1573">
        <v>5.2249290660888903</v>
      </c>
      <c r="K50" s="1572">
        <v>5.3613181564569414</v>
      </c>
      <c r="M50" s="1718"/>
      <c r="Q50" s="1587"/>
      <c r="S50" s="1590"/>
      <c r="T50" s="1590"/>
      <c r="U50" s="1590"/>
      <c r="V50" s="1590"/>
      <c r="W50" s="1590"/>
      <c r="X50" s="1590"/>
      <c r="Y50"/>
      <c r="Z50"/>
      <c r="AA50"/>
    </row>
    <row r="51" spans="1:39" s="1563" customFormat="1" ht="15.75">
      <c r="C51" s="2398" t="s">
        <v>816</v>
      </c>
      <c r="D51" s="2399"/>
      <c r="E51" s="2400"/>
      <c r="F51" s="1871"/>
      <c r="G51" s="1871">
        <v>101.38521915430215</v>
      </c>
      <c r="H51" s="1621">
        <v>118.2615296132564</v>
      </c>
      <c r="I51" s="1872">
        <v>127.85786827415247</v>
      </c>
      <c r="J51" s="1872">
        <v>127.13575773578702</v>
      </c>
      <c r="K51" s="1872">
        <v>131.99818299638198</v>
      </c>
      <c r="S51" s="1590"/>
      <c r="T51" s="1590"/>
      <c r="U51" s="1590"/>
      <c r="V51" s="1590"/>
      <c r="W51" s="1590"/>
      <c r="X51" s="1590"/>
      <c r="Y51"/>
      <c r="Z51"/>
      <c r="AA51"/>
      <c r="AD51" s="1622" t="s">
        <v>822</v>
      </c>
    </row>
    <row r="52" spans="1:39" s="1563" customFormat="1" ht="15">
      <c r="I52" s="1599"/>
      <c r="J52" s="1599"/>
      <c r="K52" s="1599"/>
      <c r="S52" s="1590"/>
      <c r="T52" s="1590"/>
      <c r="U52" s="1590"/>
      <c r="V52" s="1590"/>
      <c r="W52" s="1590"/>
      <c r="X52" s="1590"/>
      <c r="Y52"/>
      <c r="Z52"/>
      <c r="AA52"/>
      <c r="AD52" s="1623"/>
      <c r="AE52" s="1624" t="s">
        <v>329</v>
      </c>
    </row>
    <row r="53" spans="1:39" s="1563" customFormat="1" ht="15">
      <c r="C53" s="1606"/>
      <c r="D53" s="1606"/>
      <c r="E53" s="1606"/>
      <c r="F53" s="1606"/>
      <c r="G53" s="1606"/>
      <c r="H53" s="1606"/>
      <c r="I53" s="1606"/>
      <c r="J53" s="1606"/>
      <c r="K53" s="1606"/>
      <c r="L53" s="1606"/>
      <c r="M53" s="1606"/>
      <c r="N53" s="1606"/>
      <c r="S53" s="1590"/>
      <c r="T53" s="1590"/>
      <c r="U53" s="1590"/>
      <c r="V53" s="1590"/>
      <c r="W53" s="1590"/>
      <c r="X53" s="1590"/>
      <c r="Y53"/>
      <c r="Z53"/>
      <c r="AA53"/>
      <c r="AD53" s="1566" t="s">
        <v>78</v>
      </c>
      <c r="AE53" s="1870">
        <v>1.1953800000000006</v>
      </c>
    </row>
    <row r="54" spans="1:39" s="1563" customFormat="1" ht="15">
      <c r="A54" s="1625"/>
      <c r="C54" s="1606"/>
      <c r="D54" s="1606"/>
      <c r="E54" s="1606"/>
      <c r="F54" s="1606"/>
      <c r="G54" s="1606"/>
      <c r="H54" s="1606"/>
      <c r="I54" s="1606"/>
      <c r="J54" s="1606"/>
      <c r="K54" s="1606"/>
      <c r="L54" s="1606"/>
      <c r="M54" s="1606"/>
      <c r="N54" s="1606"/>
      <c r="S54" s="1590"/>
      <c r="T54" s="1590"/>
      <c r="U54" s="1590"/>
      <c r="V54" s="1590"/>
      <c r="W54" s="1590"/>
      <c r="X54" s="1590"/>
      <c r="Y54"/>
      <c r="Z54"/>
      <c r="AA54"/>
      <c r="AD54" s="1566" t="s">
        <v>199</v>
      </c>
      <c r="AE54" s="1870">
        <v>0.9761955479684663</v>
      </c>
      <c r="AJ54" s="1625"/>
      <c r="AK54" s="1625"/>
      <c r="AL54" s="1625"/>
      <c r="AM54" s="1625"/>
    </row>
    <row r="55" spans="1:39" ht="15">
      <c r="C55" s="1606"/>
      <c r="D55" s="1606"/>
      <c r="E55" s="1606"/>
      <c r="F55" s="1606"/>
      <c r="G55" s="1606"/>
      <c r="H55" s="1606"/>
      <c r="I55" s="1606"/>
      <c r="J55" s="1606"/>
      <c r="K55" s="1606"/>
      <c r="L55" s="1606"/>
      <c r="M55" s="1606"/>
      <c r="N55" s="1606"/>
      <c r="O55" s="1563"/>
      <c r="P55" s="1563"/>
      <c r="Q55" s="1563"/>
      <c r="R55" s="1563"/>
      <c r="S55" s="1590"/>
      <c r="T55" s="1590"/>
      <c r="U55" s="1590"/>
      <c r="V55" s="1590"/>
      <c r="W55" s="1590"/>
      <c r="X55" s="1590"/>
      <c r="Y55"/>
      <c r="Z55"/>
      <c r="AA55"/>
      <c r="AD55" s="1566" t="s">
        <v>13</v>
      </c>
      <c r="AE55" s="1870">
        <v>0.94879684819047405</v>
      </c>
    </row>
    <row r="56" spans="1:39" ht="14.25" customHeight="1">
      <c r="C56" s="1606"/>
      <c r="D56" s="1606"/>
      <c r="E56" s="1606"/>
      <c r="F56" s="1606"/>
      <c r="G56" s="1606"/>
      <c r="H56" s="1606"/>
      <c r="I56" s="1606"/>
      <c r="J56" s="1613"/>
      <c r="K56" s="1613"/>
      <c r="L56" s="1613"/>
      <c r="M56" s="1613"/>
      <c r="N56" s="1613"/>
      <c r="O56" s="1613"/>
      <c r="P56" s="1613"/>
      <c r="Q56" s="1613"/>
      <c r="R56" s="1613"/>
      <c r="Y56"/>
      <c r="Z56"/>
      <c r="AA56"/>
      <c r="AD56" s="1566" t="s">
        <v>88</v>
      </c>
      <c r="AE56" s="1870">
        <v>0.55880518760985876</v>
      </c>
    </row>
    <row r="57" spans="1:39" ht="15">
      <c r="C57" s="1613"/>
      <c r="D57" s="1613"/>
      <c r="E57" s="1613"/>
      <c r="F57" s="1613"/>
      <c r="G57" s="1613"/>
      <c r="H57" s="1613"/>
      <c r="I57" s="1613"/>
      <c r="J57" s="1613"/>
      <c r="K57" s="1613"/>
      <c r="L57" s="1613"/>
      <c r="M57" s="1613"/>
      <c r="N57" s="1613"/>
      <c r="O57" s="1613"/>
      <c r="P57" s="1613"/>
      <c r="Q57" s="1613"/>
      <c r="R57" s="1613"/>
      <c r="Y57"/>
      <c r="Z57"/>
      <c r="AA57"/>
      <c r="AD57" s="1566" t="s">
        <v>12</v>
      </c>
      <c r="AE57" s="1870">
        <v>0.50000000000000089</v>
      </c>
    </row>
    <row r="58" spans="1:39" ht="15">
      <c r="C58" s="1613"/>
      <c r="D58" s="1613"/>
      <c r="E58" s="1613"/>
      <c r="F58" s="1613"/>
      <c r="G58" s="1613"/>
      <c r="H58" s="1613"/>
      <c r="I58" s="1613"/>
      <c r="J58" s="1613"/>
      <c r="K58" s="1613"/>
      <c r="L58" s="1613"/>
      <c r="M58" s="1613"/>
      <c r="N58" s="1613"/>
      <c r="O58" s="1613"/>
      <c r="P58" s="1613"/>
      <c r="Q58" s="1613"/>
      <c r="R58" s="1613"/>
      <c r="Y58"/>
      <c r="Z58"/>
      <c r="AA58"/>
      <c r="AD58" s="1566" t="s">
        <v>29</v>
      </c>
      <c r="AE58" s="1870">
        <v>0.39870370996700277</v>
      </c>
    </row>
    <row r="59" spans="1:39" ht="15">
      <c r="Y59"/>
      <c r="Z59"/>
      <c r="AA59"/>
      <c r="AD59" s="1566" t="s">
        <v>18</v>
      </c>
      <c r="AE59" s="1870">
        <v>0.39694000000000029</v>
      </c>
    </row>
    <row r="60" spans="1:39" ht="15">
      <c r="Y60"/>
      <c r="Z60"/>
      <c r="AA60"/>
      <c r="AD60" s="1566" t="s">
        <v>17</v>
      </c>
      <c r="AE60" s="1870">
        <v>0.2799999999999998</v>
      </c>
    </row>
    <row r="61" spans="1:39" ht="15">
      <c r="Y61"/>
      <c r="Z61"/>
      <c r="AA61"/>
      <c r="AD61" s="1566" t="s">
        <v>35</v>
      </c>
      <c r="AE61" s="1870">
        <v>0.19999999999999929</v>
      </c>
    </row>
    <row r="62" spans="1:39" ht="15">
      <c r="Y62"/>
      <c r="Z62"/>
      <c r="AA62"/>
      <c r="AD62" s="1566" t="s">
        <v>14</v>
      </c>
      <c r="AE62" s="1870">
        <v>0.19984046621249529</v>
      </c>
    </row>
    <row r="63" spans="1:39" ht="15">
      <c r="Y63"/>
      <c r="Z63"/>
      <c r="AA63"/>
      <c r="AD63" s="1566" t="s">
        <v>20</v>
      </c>
      <c r="AE63" s="1870">
        <v>-5.3496307352580708E-2</v>
      </c>
    </row>
    <row r="64" spans="1:39" ht="15">
      <c r="Y64"/>
      <c r="Z64"/>
      <c r="AA64"/>
      <c r="AD64" s="1566" t="s">
        <v>30</v>
      </c>
      <c r="AE64" s="1870">
        <v>-0.33802675471667065</v>
      </c>
    </row>
    <row r="65" spans="25:31" ht="15">
      <c r="Y65"/>
      <c r="Z65"/>
      <c r="AA65"/>
      <c r="AD65" s="1566" t="s">
        <v>268</v>
      </c>
      <c r="AE65" s="1870">
        <v>-0.5</v>
      </c>
    </row>
    <row r="66" spans="25:31" ht="15">
      <c r="Y66"/>
      <c r="Z66"/>
      <c r="AA66"/>
      <c r="AD66" s="1566" t="s">
        <v>80</v>
      </c>
      <c r="AE66" s="1870">
        <v>-0.57957999999999998</v>
      </c>
    </row>
    <row r="67" spans="25:31" ht="15">
      <c r="Y67"/>
      <c r="Z67"/>
      <c r="AA67"/>
      <c r="AD67" s="1566" t="s">
        <v>19</v>
      </c>
      <c r="AE67" s="1870">
        <v>-1.7300000000000004</v>
      </c>
    </row>
    <row r="68" spans="25:31" ht="15">
      <c r="Y68"/>
      <c r="Z68"/>
      <c r="AA68"/>
      <c r="AD68" s="1566" t="s">
        <v>15</v>
      </c>
      <c r="AE68" s="1870">
        <v>-2.6672700000000003</v>
      </c>
    </row>
    <row r="69" spans="25:31" ht="15">
      <c r="Y69"/>
      <c r="Z69"/>
      <c r="AA69"/>
      <c r="AD69" s="1566" t="s">
        <v>31</v>
      </c>
      <c r="AE69" s="1870"/>
    </row>
    <row r="70" spans="25:31" ht="15">
      <c r="Y70"/>
      <c r="Z70"/>
      <c r="AA70"/>
      <c r="AD70" s="1566" t="s">
        <v>21</v>
      </c>
      <c r="AE70" s="1870"/>
    </row>
    <row r="71" spans="25:31" ht="15">
      <c r="Y71"/>
      <c r="Z71"/>
      <c r="AA71"/>
      <c r="AD71" s="1566" t="s">
        <v>77</v>
      </c>
      <c r="AE71" s="1870"/>
    </row>
    <row r="72" spans="25:31">
      <c r="AD72" s="1566" t="s">
        <v>284</v>
      </c>
      <c r="AE72" s="1870"/>
    </row>
    <row r="73" spans="25:31">
      <c r="AD73" s="1574" t="s">
        <v>19</v>
      </c>
      <c r="AE73" s="1870"/>
    </row>
  </sheetData>
  <mergeCells count="15">
    <mergeCell ref="Z4:AB4"/>
    <mergeCell ref="AE4:AH4"/>
    <mergeCell ref="AK4:AM4"/>
    <mergeCell ref="T4:W4"/>
    <mergeCell ref="C50:E50"/>
    <mergeCell ref="C51:E51"/>
    <mergeCell ref="A2:Q2"/>
    <mergeCell ref="B4:E4"/>
    <mergeCell ref="F4:I4"/>
    <mergeCell ref="J4:M4"/>
    <mergeCell ref="N4:Q4"/>
    <mergeCell ref="B45:T46"/>
    <mergeCell ref="A39:A41"/>
    <mergeCell ref="A42:A44"/>
    <mergeCell ref="A45:A46"/>
  </mergeCells>
  <pageMargins left="0.17" right="0.17" top="0.42" bottom="0.39" header="0.31496062992125984" footer="0.31496062992125984"/>
  <pageSetup paperSize="9" scale="47" orientation="landscape" horizontalDpi="4294967292" verticalDpi="4294967292"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AD48"/>
  <sheetViews>
    <sheetView zoomScale="80" zoomScaleNormal="80" zoomScalePageLayoutView="125" workbookViewId="0">
      <selection sqref="A1:F1"/>
    </sheetView>
  </sheetViews>
  <sheetFormatPr baseColWidth="10" defaultColWidth="7.77734375" defaultRowHeight="14.25"/>
  <cols>
    <col min="1" max="1" width="11" style="283" customWidth="1"/>
    <col min="2" max="8" width="5.21875" style="283" customWidth="1"/>
    <col min="9" max="9" width="1.21875" style="283" customWidth="1"/>
    <col min="10" max="10" width="9.77734375" style="283" customWidth="1"/>
    <col min="11" max="12" width="4.109375" style="283" customWidth="1"/>
    <col min="13" max="13" width="5.88671875" style="283" bestFit="1" customWidth="1"/>
    <col min="14" max="14" width="1.5546875" style="283" customWidth="1"/>
    <col min="15" max="15" width="9.5546875" style="283" customWidth="1"/>
    <col min="16" max="16" width="4.21875" style="283" customWidth="1"/>
    <col min="17" max="17" width="5.33203125" style="283" bestFit="1" customWidth="1"/>
    <col min="18" max="18" width="6.77734375" style="283" customWidth="1"/>
    <col min="19" max="28" width="7.77734375" style="283"/>
    <col min="29" max="29" width="9.77734375" style="283" customWidth="1"/>
    <col min="30" max="233" width="7.77734375" style="283"/>
    <col min="234" max="234" width="22.77734375" style="283" customWidth="1"/>
    <col min="235" max="238" width="4" style="283" bestFit="1" customWidth="1"/>
    <col min="239" max="239" width="8.5546875" style="283" bestFit="1" customWidth="1"/>
    <col min="240" max="240" width="4" style="283" bestFit="1" customWidth="1"/>
    <col min="241" max="241" width="3.77734375" style="283" bestFit="1" customWidth="1"/>
    <col min="242" max="489" width="7.77734375" style="283"/>
    <col min="490" max="490" width="22.77734375" style="283" customWidth="1"/>
    <col min="491" max="494" width="4" style="283" bestFit="1" customWidth="1"/>
    <col min="495" max="495" width="8.5546875" style="283" bestFit="1" customWidth="1"/>
    <col min="496" max="496" width="4" style="283" bestFit="1" customWidth="1"/>
    <col min="497" max="497" width="3.77734375" style="283" bestFit="1" customWidth="1"/>
    <col min="498" max="745" width="7.77734375" style="283"/>
    <col min="746" max="746" width="22.77734375" style="283" customWidth="1"/>
    <col min="747" max="750" width="4" style="283" bestFit="1" customWidth="1"/>
    <col min="751" max="751" width="8.5546875" style="283" bestFit="1" customWidth="1"/>
    <col min="752" max="752" width="4" style="283" bestFit="1" customWidth="1"/>
    <col min="753" max="753" width="3.77734375" style="283" bestFit="1" customWidth="1"/>
    <col min="754" max="1001" width="7.77734375" style="283"/>
    <col min="1002" max="1002" width="22.77734375" style="283" customWidth="1"/>
    <col min="1003" max="1006" width="4" style="283" bestFit="1" customWidth="1"/>
    <col min="1007" max="1007" width="8.5546875" style="283" bestFit="1" customWidth="1"/>
    <col min="1008" max="1008" width="4" style="283" bestFit="1" customWidth="1"/>
    <col min="1009" max="1009" width="3.77734375" style="283" bestFit="1" customWidth="1"/>
    <col min="1010" max="1257" width="7.77734375" style="283"/>
    <col min="1258" max="1258" width="22.77734375" style="283" customWidth="1"/>
    <col min="1259" max="1262" width="4" style="283" bestFit="1" customWidth="1"/>
    <col min="1263" max="1263" width="8.5546875" style="283" bestFit="1" customWidth="1"/>
    <col min="1264" max="1264" width="4" style="283" bestFit="1" customWidth="1"/>
    <col min="1265" max="1265" width="3.77734375" style="283" bestFit="1" customWidth="1"/>
    <col min="1266" max="1513" width="7.77734375" style="283"/>
    <col min="1514" max="1514" width="22.77734375" style="283" customWidth="1"/>
    <col min="1515" max="1518" width="4" style="283" bestFit="1" customWidth="1"/>
    <col min="1519" max="1519" width="8.5546875" style="283" bestFit="1" customWidth="1"/>
    <col min="1520" max="1520" width="4" style="283" bestFit="1" customWidth="1"/>
    <col min="1521" max="1521" width="3.77734375" style="283" bestFit="1" customWidth="1"/>
    <col min="1522" max="1769" width="7.77734375" style="283"/>
    <col min="1770" max="1770" width="22.77734375" style="283" customWidth="1"/>
    <col min="1771" max="1774" width="4" style="283" bestFit="1" customWidth="1"/>
    <col min="1775" max="1775" width="8.5546875" style="283" bestFit="1" customWidth="1"/>
    <col min="1776" max="1776" width="4" style="283" bestFit="1" customWidth="1"/>
    <col min="1777" max="1777" width="3.77734375" style="283" bestFit="1" customWidth="1"/>
    <col min="1778" max="2025" width="7.77734375" style="283"/>
    <col min="2026" max="2026" width="22.77734375" style="283" customWidth="1"/>
    <col min="2027" max="2030" width="4" style="283" bestFit="1" customWidth="1"/>
    <col min="2031" max="2031" width="8.5546875" style="283" bestFit="1" customWidth="1"/>
    <col min="2032" max="2032" width="4" style="283" bestFit="1" customWidth="1"/>
    <col min="2033" max="2033" width="3.77734375" style="283" bestFit="1" customWidth="1"/>
    <col min="2034" max="2281" width="7.77734375" style="283"/>
    <col min="2282" max="2282" width="22.77734375" style="283" customWidth="1"/>
    <col min="2283" max="2286" width="4" style="283" bestFit="1" customWidth="1"/>
    <col min="2287" max="2287" width="8.5546875" style="283" bestFit="1" customWidth="1"/>
    <col min="2288" max="2288" width="4" style="283" bestFit="1" customWidth="1"/>
    <col min="2289" max="2289" width="3.77734375" style="283" bestFit="1" customWidth="1"/>
    <col min="2290" max="2537" width="7.77734375" style="283"/>
    <col min="2538" max="2538" width="22.77734375" style="283" customWidth="1"/>
    <col min="2539" max="2542" width="4" style="283" bestFit="1" customWidth="1"/>
    <col min="2543" max="2543" width="8.5546875" style="283" bestFit="1" customWidth="1"/>
    <col min="2544" max="2544" width="4" style="283" bestFit="1" customWidth="1"/>
    <col min="2545" max="2545" width="3.77734375" style="283" bestFit="1" customWidth="1"/>
    <col min="2546" max="2793" width="7.77734375" style="283"/>
    <col min="2794" max="2794" width="22.77734375" style="283" customWidth="1"/>
    <col min="2795" max="2798" width="4" style="283" bestFit="1" customWidth="1"/>
    <col min="2799" max="2799" width="8.5546875" style="283" bestFit="1" customWidth="1"/>
    <col min="2800" max="2800" width="4" style="283" bestFit="1" customWidth="1"/>
    <col min="2801" max="2801" width="3.77734375" style="283" bestFit="1" customWidth="1"/>
    <col min="2802" max="3049" width="7.77734375" style="283"/>
    <col min="3050" max="3050" width="22.77734375" style="283" customWidth="1"/>
    <col min="3051" max="3054" width="4" style="283" bestFit="1" customWidth="1"/>
    <col min="3055" max="3055" width="8.5546875" style="283" bestFit="1" customWidth="1"/>
    <col min="3056" max="3056" width="4" style="283" bestFit="1" customWidth="1"/>
    <col min="3057" max="3057" width="3.77734375" style="283" bestFit="1" customWidth="1"/>
    <col min="3058" max="3305" width="7.77734375" style="283"/>
    <col min="3306" max="3306" width="22.77734375" style="283" customWidth="1"/>
    <col min="3307" max="3310" width="4" style="283" bestFit="1" customWidth="1"/>
    <col min="3311" max="3311" width="8.5546875" style="283" bestFit="1" customWidth="1"/>
    <col min="3312" max="3312" width="4" style="283" bestFit="1" customWidth="1"/>
    <col min="3313" max="3313" width="3.77734375" style="283" bestFit="1" customWidth="1"/>
    <col min="3314" max="3561" width="7.77734375" style="283"/>
    <col min="3562" max="3562" width="22.77734375" style="283" customWidth="1"/>
    <col min="3563" max="3566" width="4" style="283" bestFit="1" customWidth="1"/>
    <col min="3567" max="3567" width="8.5546875" style="283" bestFit="1" customWidth="1"/>
    <col min="3568" max="3568" width="4" style="283" bestFit="1" customWidth="1"/>
    <col min="3569" max="3569" width="3.77734375" style="283" bestFit="1" customWidth="1"/>
    <col min="3570" max="3817" width="7.77734375" style="283"/>
    <col min="3818" max="3818" width="22.77734375" style="283" customWidth="1"/>
    <col min="3819" max="3822" width="4" style="283" bestFit="1" customWidth="1"/>
    <col min="3823" max="3823" width="8.5546875" style="283" bestFit="1" customWidth="1"/>
    <col min="3824" max="3824" width="4" style="283" bestFit="1" customWidth="1"/>
    <col min="3825" max="3825" width="3.77734375" style="283" bestFit="1" customWidth="1"/>
    <col min="3826" max="4073" width="7.77734375" style="283"/>
    <col min="4074" max="4074" width="22.77734375" style="283" customWidth="1"/>
    <col min="4075" max="4078" width="4" style="283" bestFit="1" customWidth="1"/>
    <col min="4079" max="4079" width="8.5546875" style="283" bestFit="1" customWidth="1"/>
    <col min="4080" max="4080" width="4" style="283" bestFit="1" customWidth="1"/>
    <col min="4081" max="4081" width="3.77734375" style="283" bestFit="1" customWidth="1"/>
    <col min="4082" max="4329" width="7.77734375" style="283"/>
    <col min="4330" max="4330" width="22.77734375" style="283" customWidth="1"/>
    <col min="4331" max="4334" width="4" style="283" bestFit="1" customWidth="1"/>
    <col min="4335" max="4335" width="8.5546875" style="283" bestFit="1" customWidth="1"/>
    <col min="4336" max="4336" width="4" style="283" bestFit="1" customWidth="1"/>
    <col min="4337" max="4337" width="3.77734375" style="283" bestFit="1" customWidth="1"/>
    <col min="4338" max="4585" width="7.77734375" style="283"/>
    <col min="4586" max="4586" width="22.77734375" style="283" customWidth="1"/>
    <col min="4587" max="4590" width="4" style="283" bestFit="1" customWidth="1"/>
    <col min="4591" max="4591" width="8.5546875" style="283" bestFit="1" customWidth="1"/>
    <col min="4592" max="4592" width="4" style="283" bestFit="1" customWidth="1"/>
    <col min="4593" max="4593" width="3.77734375" style="283" bestFit="1" customWidth="1"/>
    <col min="4594" max="4841" width="7.77734375" style="283"/>
    <col min="4842" max="4842" width="22.77734375" style="283" customWidth="1"/>
    <col min="4843" max="4846" width="4" style="283" bestFit="1" customWidth="1"/>
    <col min="4847" max="4847" width="8.5546875" style="283" bestFit="1" customWidth="1"/>
    <col min="4848" max="4848" width="4" style="283" bestFit="1" customWidth="1"/>
    <col min="4849" max="4849" width="3.77734375" style="283" bestFit="1" customWidth="1"/>
    <col min="4850" max="5097" width="7.77734375" style="283"/>
    <col min="5098" max="5098" width="22.77734375" style="283" customWidth="1"/>
    <col min="5099" max="5102" width="4" style="283" bestFit="1" customWidth="1"/>
    <col min="5103" max="5103" width="8.5546875" style="283" bestFit="1" customWidth="1"/>
    <col min="5104" max="5104" width="4" style="283" bestFit="1" customWidth="1"/>
    <col min="5105" max="5105" width="3.77734375" style="283" bestFit="1" customWidth="1"/>
    <col min="5106" max="5353" width="7.77734375" style="283"/>
    <col min="5354" max="5354" width="22.77734375" style="283" customWidth="1"/>
    <col min="5355" max="5358" width="4" style="283" bestFit="1" customWidth="1"/>
    <col min="5359" max="5359" width="8.5546875" style="283" bestFit="1" customWidth="1"/>
    <col min="5360" max="5360" width="4" style="283" bestFit="1" customWidth="1"/>
    <col min="5361" max="5361" width="3.77734375" style="283" bestFit="1" customWidth="1"/>
    <col min="5362" max="5609" width="7.77734375" style="283"/>
    <col min="5610" max="5610" width="22.77734375" style="283" customWidth="1"/>
    <col min="5611" max="5614" width="4" style="283" bestFit="1" customWidth="1"/>
    <col min="5615" max="5615" width="8.5546875" style="283" bestFit="1" customWidth="1"/>
    <col min="5616" max="5616" width="4" style="283" bestFit="1" customWidth="1"/>
    <col min="5617" max="5617" width="3.77734375" style="283" bestFit="1" customWidth="1"/>
    <col min="5618" max="5865" width="7.77734375" style="283"/>
    <col min="5866" max="5866" width="22.77734375" style="283" customWidth="1"/>
    <col min="5867" max="5870" width="4" style="283" bestFit="1" customWidth="1"/>
    <col min="5871" max="5871" width="8.5546875" style="283" bestFit="1" customWidth="1"/>
    <col min="5872" max="5872" width="4" style="283" bestFit="1" customWidth="1"/>
    <col min="5873" max="5873" width="3.77734375" style="283" bestFit="1" customWidth="1"/>
    <col min="5874" max="6121" width="7.77734375" style="283"/>
    <col min="6122" max="6122" width="22.77734375" style="283" customWidth="1"/>
    <col min="6123" max="6126" width="4" style="283" bestFit="1" customWidth="1"/>
    <col min="6127" max="6127" width="8.5546875" style="283" bestFit="1" customWidth="1"/>
    <col min="6128" max="6128" width="4" style="283" bestFit="1" customWidth="1"/>
    <col min="6129" max="6129" width="3.77734375" style="283" bestFit="1" customWidth="1"/>
    <col min="6130" max="6377" width="7.77734375" style="283"/>
    <col min="6378" max="6378" width="22.77734375" style="283" customWidth="1"/>
    <col min="6379" max="6382" width="4" style="283" bestFit="1" customWidth="1"/>
    <col min="6383" max="6383" width="8.5546875" style="283" bestFit="1" customWidth="1"/>
    <col min="6384" max="6384" width="4" style="283" bestFit="1" customWidth="1"/>
    <col min="6385" max="6385" width="3.77734375" style="283" bestFit="1" customWidth="1"/>
    <col min="6386" max="6633" width="7.77734375" style="283"/>
    <col min="6634" max="6634" width="22.77734375" style="283" customWidth="1"/>
    <col min="6635" max="6638" width="4" style="283" bestFit="1" customWidth="1"/>
    <col min="6639" max="6639" width="8.5546875" style="283" bestFit="1" customWidth="1"/>
    <col min="6640" max="6640" width="4" style="283" bestFit="1" customWidth="1"/>
    <col min="6641" max="6641" width="3.77734375" style="283" bestFit="1" customWidth="1"/>
    <col min="6642" max="6889" width="7.77734375" style="283"/>
    <col min="6890" max="6890" width="22.77734375" style="283" customWidth="1"/>
    <col min="6891" max="6894" width="4" style="283" bestFit="1" customWidth="1"/>
    <col min="6895" max="6895" width="8.5546875" style="283" bestFit="1" customWidth="1"/>
    <col min="6896" max="6896" width="4" style="283" bestFit="1" customWidth="1"/>
    <col min="6897" max="6897" width="3.77734375" style="283" bestFit="1" customWidth="1"/>
    <col min="6898" max="7145" width="7.77734375" style="283"/>
    <col min="7146" max="7146" width="22.77734375" style="283" customWidth="1"/>
    <col min="7147" max="7150" width="4" style="283" bestFit="1" customWidth="1"/>
    <col min="7151" max="7151" width="8.5546875" style="283" bestFit="1" customWidth="1"/>
    <col min="7152" max="7152" width="4" style="283" bestFit="1" customWidth="1"/>
    <col min="7153" max="7153" width="3.77734375" style="283" bestFit="1" customWidth="1"/>
    <col min="7154" max="7401" width="7.77734375" style="283"/>
    <col min="7402" max="7402" width="22.77734375" style="283" customWidth="1"/>
    <col min="7403" max="7406" width="4" style="283" bestFit="1" customWidth="1"/>
    <col min="7407" max="7407" width="8.5546875" style="283" bestFit="1" customWidth="1"/>
    <col min="7408" max="7408" width="4" style="283" bestFit="1" customWidth="1"/>
    <col min="7409" max="7409" width="3.77734375" style="283" bestFit="1" customWidth="1"/>
    <col min="7410" max="7657" width="7.77734375" style="283"/>
    <col min="7658" max="7658" width="22.77734375" style="283" customWidth="1"/>
    <col min="7659" max="7662" width="4" style="283" bestFit="1" customWidth="1"/>
    <col min="7663" max="7663" width="8.5546875" style="283" bestFit="1" customWidth="1"/>
    <col min="7664" max="7664" width="4" style="283" bestFit="1" customWidth="1"/>
    <col min="7665" max="7665" width="3.77734375" style="283" bestFit="1" customWidth="1"/>
    <col min="7666" max="7913" width="7.77734375" style="283"/>
    <col min="7914" max="7914" width="22.77734375" style="283" customWidth="1"/>
    <col min="7915" max="7918" width="4" style="283" bestFit="1" customWidth="1"/>
    <col min="7919" max="7919" width="8.5546875" style="283" bestFit="1" customWidth="1"/>
    <col min="7920" max="7920" width="4" style="283" bestFit="1" customWidth="1"/>
    <col min="7921" max="7921" width="3.77734375" style="283" bestFit="1" customWidth="1"/>
    <col min="7922" max="8169" width="7.77734375" style="283"/>
    <col min="8170" max="8170" width="22.77734375" style="283" customWidth="1"/>
    <col min="8171" max="8174" width="4" style="283" bestFit="1" customWidth="1"/>
    <col min="8175" max="8175" width="8.5546875" style="283" bestFit="1" customWidth="1"/>
    <col min="8176" max="8176" width="4" style="283" bestFit="1" customWidth="1"/>
    <col min="8177" max="8177" width="3.77734375" style="283" bestFit="1" customWidth="1"/>
    <col min="8178" max="8425" width="7.77734375" style="283"/>
    <col min="8426" max="8426" width="22.77734375" style="283" customWidth="1"/>
    <col min="8427" max="8430" width="4" style="283" bestFit="1" customWidth="1"/>
    <col min="8431" max="8431" width="8.5546875" style="283" bestFit="1" customWidth="1"/>
    <col min="8432" max="8432" width="4" style="283" bestFit="1" customWidth="1"/>
    <col min="8433" max="8433" width="3.77734375" style="283" bestFit="1" customWidth="1"/>
    <col min="8434" max="8681" width="7.77734375" style="283"/>
    <col min="8682" max="8682" width="22.77734375" style="283" customWidth="1"/>
    <col min="8683" max="8686" width="4" style="283" bestFit="1" customWidth="1"/>
    <col min="8687" max="8687" width="8.5546875" style="283" bestFit="1" customWidth="1"/>
    <col min="8688" max="8688" width="4" style="283" bestFit="1" customWidth="1"/>
    <col min="8689" max="8689" width="3.77734375" style="283" bestFit="1" customWidth="1"/>
    <col min="8690" max="8937" width="7.77734375" style="283"/>
    <col min="8938" max="8938" width="22.77734375" style="283" customWidth="1"/>
    <col min="8939" max="8942" width="4" style="283" bestFit="1" customWidth="1"/>
    <col min="8943" max="8943" width="8.5546875" style="283" bestFit="1" customWidth="1"/>
    <col min="8944" max="8944" width="4" style="283" bestFit="1" customWidth="1"/>
    <col min="8945" max="8945" width="3.77734375" style="283" bestFit="1" customWidth="1"/>
    <col min="8946" max="9193" width="7.77734375" style="283"/>
    <col min="9194" max="9194" width="22.77734375" style="283" customWidth="1"/>
    <col min="9195" max="9198" width="4" style="283" bestFit="1" customWidth="1"/>
    <col min="9199" max="9199" width="8.5546875" style="283" bestFit="1" customWidth="1"/>
    <col min="9200" max="9200" width="4" style="283" bestFit="1" customWidth="1"/>
    <col min="9201" max="9201" width="3.77734375" style="283" bestFit="1" customWidth="1"/>
    <col min="9202" max="9449" width="7.77734375" style="283"/>
    <col min="9450" max="9450" width="22.77734375" style="283" customWidth="1"/>
    <col min="9451" max="9454" width="4" style="283" bestFit="1" customWidth="1"/>
    <col min="9455" max="9455" width="8.5546875" style="283" bestFit="1" customWidth="1"/>
    <col min="9456" max="9456" width="4" style="283" bestFit="1" customWidth="1"/>
    <col min="9457" max="9457" width="3.77734375" style="283" bestFit="1" customWidth="1"/>
    <col min="9458" max="9705" width="7.77734375" style="283"/>
    <col min="9706" max="9706" width="22.77734375" style="283" customWidth="1"/>
    <col min="9707" max="9710" width="4" style="283" bestFit="1" customWidth="1"/>
    <col min="9711" max="9711" width="8.5546875" style="283" bestFit="1" customWidth="1"/>
    <col min="9712" max="9712" width="4" style="283" bestFit="1" customWidth="1"/>
    <col min="9713" max="9713" width="3.77734375" style="283" bestFit="1" customWidth="1"/>
    <col min="9714" max="9961" width="7.77734375" style="283"/>
    <col min="9962" max="9962" width="22.77734375" style="283" customWidth="1"/>
    <col min="9963" max="9966" width="4" style="283" bestFit="1" customWidth="1"/>
    <col min="9967" max="9967" width="8.5546875" style="283" bestFit="1" customWidth="1"/>
    <col min="9968" max="9968" width="4" style="283" bestFit="1" customWidth="1"/>
    <col min="9969" max="9969" width="3.77734375" style="283" bestFit="1" customWidth="1"/>
    <col min="9970" max="10217" width="7.77734375" style="283"/>
    <col min="10218" max="10218" width="22.77734375" style="283" customWidth="1"/>
    <col min="10219" max="10222" width="4" style="283" bestFit="1" customWidth="1"/>
    <col min="10223" max="10223" width="8.5546875" style="283" bestFit="1" customWidth="1"/>
    <col min="10224" max="10224" width="4" style="283" bestFit="1" customWidth="1"/>
    <col min="10225" max="10225" width="3.77734375" style="283" bestFit="1" customWidth="1"/>
    <col min="10226" max="10473" width="7.77734375" style="283"/>
    <col min="10474" max="10474" width="22.77734375" style="283" customWidth="1"/>
    <col min="10475" max="10478" width="4" style="283" bestFit="1" customWidth="1"/>
    <col min="10479" max="10479" width="8.5546875" style="283" bestFit="1" customWidth="1"/>
    <col min="10480" max="10480" width="4" style="283" bestFit="1" customWidth="1"/>
    <col min="10481" max="10481" width="3.77734375" style="283" bestFit="1" customWidth="1"/>
    <col min="10482" max="10729" width="7.77734375" style="283"/>
    <col min="10730" max="10730" width="22.77734375" style="283" customWidth="1"/>
    <col min="10731" max="10734" width="4" style="283" bestFit="1" customWidth="1"/>
    <col min="10735" max="10735" width="8.5546875" style="283" bestFit="1" customWidth="1"/>
    <col min="10736" max="10736" width="4" style="283" bestFit="1" customWidth="1"/>
    <col min="10737" max="10737" width="3.77734375" style="283" bestFit="1" customWidth="1"/>
    <col min="10738" max="10985" width="7.77734375" style="283"/>
    <col min="10986" max="10986" width="22.77734375" style="283" customWidth="1"/>
    <col min="10987" max="10990" width="4" style="283" bestFit="1" customWidth="1"/>
    <col min="10991" max="10991" width="8.5546875" style="283" bestFit="1" customWidth="1"/>
    <col min="10992" max="10992" width="4" style="283" bestFit="1" customWidth="1"/>
    <col min="10993" max="10993" width="3.77734375" style="283" bestFit="1" customWidth="1"/>
    <col min="10994" max="11241" width="7.77734375" style="283"/>
    <col min="11242" max="11242" width="22.77734375" style="283" customWidth="1"/>
    <col min="11243" max="11246" width="4" style="283" bestFit="1" customWidth="1"/>
    <col min="11247" max="11247" width="8.5546875" style="283" bestFit="1" customWidth="1"/>
    <col min="11248" max="11248" width="4" style="283" bestFit="1" customWidth="1"/>
    <col min="11249" max="11249" width="3.77734375" style="283" bestFit="1" customWidth="1"/>
    <col min="11250" max="11497" width="7.77734375" style="283"/>
    <col min="11498" max="11498" width="22.77734375" style="283" customWidth="1"/>
    <col min="11499" max="11502" width="4" style="283" bestFit="1" customWidth="1"/>
    <col min="11503" max="11503" width="8.5546875" style="283" bestFit="1" customWidth="1"/>
    <col min="11504" max="11504" width="4" style="283" bestFit="1" customWidth="1"/>
    <col min="11505" max="11505" width="3.77734375" style="283" bestFit="1" customWidth="1"/>
    <col min="11506" max="11753" width="7.77734375" style="283"/>
    <col min="11754" max="11754" width="22.77734375" style="283" customWidth="1"/>
    <col min="11755" max="11758" width="4" style="283" bestFit="1" customWidth="1"/>
    <col min="11759" max="11759" width="8.5546875" style="283" bestFit="1" customWidth="1"/>
    <col min="11760" max="11760" width="4" style="283" bestFit="1" customWidth="1"/>
    <col min="11761" max="11761" width="3.77734375" style="283" bestFit="1" customWidth="1"/>
    <col min="11762" max="12009" width="7.77734375" style="283"/>
    <col min="12010" max="12010" width="22.77734375" style="283" customWidth="1"/>
    <col min="12011" max="12014" width="4" style="283" bestFit="1" customWidth="1"/>
    <col min="12015" max="12015" width="8.5546875" style="283" bestFit="1" customWidth="1"/>
    <col min="12016" max="12016" width="4" style="283" bestFit="1" customWidth="1"/>
    <col min="12017" max="12017" width="3.77734375" style="283" bestFit="1" customWidth="1"/>
    <col min="12018" max="12265" width="7.77734375" style="283"/>
    <col min="12266" max="12266" width="22.77734375" style="283" customWidth="1"/>
    <col min="12267" max="12270" width="4" style="283" bestFit="1" customWidth="1"/>
    <col min="12271" max="12271" width="8.5546875" style="283" bestFit="1" customWidth="1"/>
    <col min="12272" max="12272" width="4" style="283" bestFit="1" customWidth="1"/>
    <col min="12273" max="12273" width="3.77734375" style="283" bestFit="1" customWidth="1"/>
    <col min="12274" max="12521" width="7.77734375" style="283"/>
    <col min="12522" max="12522" width="22.77734375" style="283" customWidth="1"/>
    <col min="12523" max="12526" width="4" style="283" bestFit="1" customWidth="1"/>
    <col min="12527" max="12527" width="8.5546875" style="283" bestFit="1" customWidth="1"/>
    <col min="12528" max="12528" width="4" style="283" bestFit="1" customWidth="1"/>
    <col min="12529" max="12529" width="3.77734375" style="283" bestFit="1" customWidth="1"/>
    <col min="12530" max="12777" width="7.77734375" style="283"/>
    <col min="12778" max="12778" width="22.77734375" style="283" customWidth="1"/>
    <col min="12779" max="12782" width="4" style="283" bestFit="1" customWidth="1"/>
    <col min="12783" max="12783" width="8.5546875" style="283" bestFit="1" customWidth="1"/>
    <col min="12784" max="12784" width="4" style="283" bestFit="1" customWidth="1"/>
    <col min="12785" max="12785" width="3.77734375" style="283" bestFit="1" customWidth="1"/>
    <col min="12786" max="13033" width="7.77734375" style="283"/>
    <col min="13034" max="13034" width="22.77734375" style="283" customWidth="1"/>
    <col min="13035" max="13038" width="4" style="283" bestFit="1" customWidth="1"/>
    <col min="13039" max="13039" width="8.5546875" style="283" bestFit="1" customWidth="1"/>
    <col min="13040" max="13040" width="4" style="283" bestFit="1" customWidth="1"/>
    <col min="13041" max="13041" width="3.77734375" style="283" bestFit="1" customWidth="1"/>
    <col min="13042" max="13289" width="7.77734375" style="283"/>
    <col min="13290" max="13290" width="22.77734375" style="283" customWidth="1"/>
    <col min="13291" max="13294" width="4" style="283" bestFit="1" customWidth="1"/>
    <col min="13295" max="13295" width="8.5546875" style="283" bestFit="1" customWidth="1"/>
    <col min="13296" max="13296" width="4" style="283" bestFit="1" customWidth="1"/>
    <col min="13297" max="13297" width="3.77734375" style="283" bestFit="1" customWidth="1"/>
    <col min="13298" max="13545" width="7.77734375" style="283"/>
    <col min="13546" max="13546" width="22.77734375" style="283" customWidth="1"/>
    <col min="13547" max="13550" width="4" style="283" bestFit="1" customWidth="1"/>
    <col min="13551" max="13551" width="8.5546875" style="283" bestFit="1" customWidth="1"/>
    <col min="13552" max="13552" width="4" style="283" bestFit="1" customWidth="1"/>
    <col min="13553" max="13553" width="3.77734375" style="283" bestFit="1" customWidth="1"/>
    <col min="13554" max="13801" width="7.77734375" style="283"/>
    <col min="13802" max="13802" width="22.77734375" style="283" customWidth="1"/>
    <col min="13803" max="13806" width="4" style="283" bestFit="1" customWidth="1"/>
    <col min="13807" max="13807" width="8.5546875" style="283" bestFit="1" customWidth="1"/>
    <col min="13808" max="13808" width="4" style="283" bestFit="1" customWidth="1"/>
    <col min="13809" max="13809" width="3.77734375" style="283" bestFit="1" customWidth="1"/>
    <col min="13810" max="14057" width="7.77734375" style="283"/>
    <col min="14058" max="14058" width="22.77734375" style="283" customWidth="1"/>
    <col min="14059" max="14062" width="4" style="283" bestFit="1" customWidth="1"/>
    <col min="14063" max="14063" width="8.5546875" style="283" bestFit="1" customWidth="1"/>
    <col min="14064" max="14064" width="4" style="283" bestFit="1" customWidth="1"/>
    <col min="14065" max="14065" width="3.77734375" style="283" bestFit="1" customWidth="1"/>
    <col min="14066" max="14313" width="7.77734375" style="283"/>
    <col min="14314" max="14314" width="22.77734375" style="283" customWidth="1"/>
    <col min="14315" max="14318" width="4" style="283" bestFit="1" customWidth="1"/>
    <col min="14319" max="14319" width="8.5546875" style="283" bestFit="1" customWidth="1"/>
    <col min="14320" max="14320" width="4" style="283" bestFit="1" customWidth="1"/>
    <col min="14321" max="14321" width="3.77734375" style="283" bestFit="1" customWidth="1"/>
    <col min="14322" max="14569" width="7.77734375" style="283"/>
    <col min="14570" max="14570" width="22.77734375" style="283" customWidth="1"/>
    <col min="14571" max="14574" width="4" style="283" bestFit="1" customWidth="1"/>
    <col min="14575" max="14575" width="8.5546875" style="283" bestFit="1" customWidth="1"/>
    <col min="14576" max="14576" width="4" style="283" bestFit="1" customWidth="1"/>
    <col min="14577" max="14577" width="3.77734375" style="283" bestFit="1" customWidth="1"/>
    <col min="14578" max="14825" width="7.77734375" style="283"/>
    <col min="14826" max="14826" width="22.77734375" style="283" customWidth="1"/>
    <col min="14827" max="14830" width="4" style="283" bestFit="1" customWidth="1"/>
    <col min="14831" max="14831" width="8.5546875" style="283" bestFit="1" customWidth="1"/>
    <col min="14832" max="14832" width="4" style="283" bestFit="1" customWidth="1"/>
    <col min="14833" max="14833" width="3.77734375" style="283" bestFit="1" customWidth="1"/>
    <col min="14834" max="15081" width="7.77734375" style="283"/>
    <col min="15082" max="15082" width="22.77734375" style="283" customWidth="1"/>
    <col min="15083" max="15086" width="4" style="283" bestFit="1" customWidth="1"/>
    <col min="15087" max="15087" width="8.5546875" style="283" bestFit="1" customWidth="1"/>
    <col min="15088" max="15088" width="4" style="283" bestFit="1" customWidth="1"/>
    <col min="15089" max="15089" width="3.77734375" style="283" bestFit="1" customWidth="1"/>
    <col min="15090" max="15337" width="7.77734375" style="283"/>
    <col min="15338" max="15338" width="22.77734375" style="283" customWidth="1"/>
    <col min="15339" max="15342" width="4" style="283" bestFit="1" customWidth="1"/>
    <col min="15343" max="15343" width="8.5546875" style="283" bestFit="1" customWidth="1"/>
    <col min="15344" max="15344" width="4" style="283" bestFit="1" customWidth="1"/>
    <col min="15345" max="15345" width="3.77734375" style="283" bestFit="1" customWidth="1"/>
    <col min="15346" max="15593" width="7.77734375" style="283"/>
    <col min="15594" max="15594" width="22.77734375" style="283" customWidth="1"/>
    <col min="15595" max="15598" width="4" style="283" bestFit="1" customWidth="1"/>
    <col min="15599" max="15599" width="8.5546875" style="283" bestFit="1" customWidth="1"/>
    <col min="15600" max="15600" width="4" style="283" bestFit="1" customWidth="1"/>
    <col min="15601" max="15601" width="3.77734375" style="283" bestFit="1" customWidth="1"/>
    <col min="15602" max="15849" width="7.77734375" style="283"/>
    <col min="15850" max="15850" width="22.77734375" style="283" customWidth="1"/>
    <col min="15851" max="15854" width="4" style="283" bestFit="1" customWidth="1"/>
    <col min="15855" max="15855" width="8.5546875" style="283" bestFit="1" customWidth="1"/>
    <col min="15856" max="15856" width="4" style="283" bestFit="1" customWidth="1"/>
    <col min="15857" max="15857" width="3.77734375" style="283" bestFit="1" customWidth="1"/>
    <col min="15858" max="16105" width="7.77734375" style="283"/>
    <col min="16106" max="16106" width="22.77734375" style="283" customWidth="1"/>
    <col min="16107" max="16110" width="4" style="283" bestFit="1" customWidth="1"/>
    <col min="16111" max="16111" width="8.5546875" style="283" bestFit="1" customWidth="1"/>
    <col min="16112" max="16112" width="4" style="283" bestFit="1" customWidth="1"/>
    <col min="16113" max="16113" width="3.77734375" style="283" bestFit="1" customWidth="1"/>
    <col min="16114" max="16384" width="7.77734375" style="283"/>
  </cols>
  <sheetData>
    <row r="1" spans="1:29" ht="15.75">
      <c r="A1" s="2077" t="s">
        <v>390</v>
      </c>
      <c r="B1" s="2077"/>
      <c r="C1" s="2077"/>
      <c r="D1" s="2077"/>
      <c r="E1" s="2077"/>
      <c r="F1" s="2077"/>
      <c r="G1" s="310"/>
      <c r="H1" s="310"/>
    </row>
    <row r="2" spans="1:29">
      <c r="A2" s="1184" t="s">
        <v>391</v>
      </c>
      <c r="B2" s="1183"/>
      <c r="C2" s="1183"/>
      <c r="D2" s="1183"/>
      <c r="E2" s="1183"/>
      <c r="F2" s="1183"/>
    </row>
    <row r="3" spans="1:29">
      <c r="A3" s="311"/>
    </row>
    <row r="4" spans="1:29" ht="15">
      <c r="A4" s="311"/>
      <c r="J4" s="311"/>
      <c r="T4" s="2076" t="s">
        <v>882</v>
      </c>
      <c r="U4" s="2076"/>
      <c r="V4" s="330"/>
      <c r="W4" s="330"/>
    </row>
    <row r="5" spans="1:29" ht="16.149999999999999" customHeight="1">
      <c r="A5" s="1992" t="s">
        <v>5</v>
      </c>
      <c r="B5" s="1507" t="s">
        <v>975</v>
      </c>
      <c r="C5" s="1507" t="s">
        <v>316</v>
      </c>
      <c r="D5" s="1507" t="s">
        <v>321</v>
      </c>
      <c r="E5" s="1507" t="s">
        <v>317</v>
      </c>
      <c r="F5" s="1507" t="s">
        <v>322</v>
      </c>
      <c r="G5" s="313" t="s">
        <v>318</v>
      </c>
      <c r="H5" s="313" t="s">
        <v>323</v>
      </c>
      <c r="I5" s="1536"/>
      <c r="J5" s="313" t="s">
        <v>276</v>
      </c>
      <c r="K5" s="313" t="s">
        <v>335</v>
      </c>
      <c r="L5" s="313" t="s">
        <v>317</v>
      </c>
      <c r="M5" s="313" t="s">
        <v>392</v>
      </c>
      <c r="N5" s="1170"/>
      <c r="O5" s="313" t="s">
        <v>276</v>
      </c>
      <c r="P5" s="313" t="s">
        <v>335</v>
      </c>
      <c r="Q5" s="313" t="s">
        <v>203</v>
      </c>
      <c r="R5" s="313" t="s">
        <v>392</v>
      </c>
      <c r="T5" s="1485" t="s">
        <v>881</v>
      </c>
      <c r="U5" s="330"/>
      <c r="V5" s="330"/>
      <c r="W5" s="330"/>
      <c r="AB5" s="314" t="s">
        <v>393</v>
      </c>
      <c r="AC5" s="315"/>
    </row>
    <row r="6" spans="1:29">
      <c r="A6" s="2006"/>
      <c r="B6" s="807"/>
      <c r="C6" s="807"/>
      <c r="D6" s="807"/>
      <c r="E6" s="807"/>
      <c r="F6" s="807"/>
      <c r="G6" s="316"/>
      <c r="H6" s="316"/>
      <c r="I6" s="1536"/>
      <c r="J6" s="316"/>
      <c r="K6" s="317"/>
      <c r="L6" s="317"/>
      <c r="M6" s="317"/>
      <c r="N6" s="1170"/>
      <c r="O6" s="1170"/>
      <c r="P6" s="1170"/>
      <c r="Q6" s="1170"/>
      <c r="R6" s="1170"/>
    </row>
    <row r="7" spans="1:29">
      <c r="A7" s="1996" t="s">
        <v>88</v>
      </c>
      <c r="B7" s="318">
        <v>51.11</v>
      </c>
      <c r="C7" s="318">
        <v>46.3</v>
      </c>
      <c r="D7" s="318">
        <v>45.3</v>
      </c>
      <c r="E7" s="318">
        <v>44.5</v>
      </c>
      <c r="F7" s="319">
        <v>43.6</v>
      </c>
      <c r="G7" s="320">
        <v>42.5</v>
      </c>
      <c r="H7" s="320">
        <v>42.3</v>
      </c>
      <c r="I7" s="1536"/>
      <c r="J7" s="321" t="s">
        <v>88</v>
      </c>
      <c r="K7" s="323">
        <v>51.11</v>
      </c>
      <c r="L7" s="323">
        <v>44.5</v>
      </c>
      <c r="M7" s="320">
        <v>42.3</v>
      </c>
      <c r="N7" s="1197"/>
      <c r="O7" s="321" t="s">
        <v>268</v>
      </c>
      <c r="P7" s="323">
        <v>34.659999999999997</v>
      </c>
      <c r="Q7" s="323">
        <v>35.799999999999997</v>
      </c>
      <c r="R7" s="323">
        <v>35.9</v>
      </c>
      <c r="AB7" s="322">
        <f>R7-Q7</f>
        <v>0.10000000000000142</v>
      </c>
      <c r="AC7" s="321" t="s">
        <v>268</v>
      </c>
    </row>
    <row r="8" spans="1:29">
      <c r="A8" s="1996" t="s">
        <v>246</v>
      </c>
      <c r="B8" s="318">
        <v>62.78</v>
      </c>
      <c r="C8" s="318">
        <v>51.4</v>
      </c>
      <c r="D8" s="318">
        <v>49.7</v>
      </c>
      <c r="E8" s="318"/>
      <c r="F8" s="318">
        <v>46.3</v>
      </c>
      <c r="G8" s="320">
        <v>46.7</v>
      </c>
      <c r="H8" s="320">
        <v>48.1</v>
      </c>
      <c r="I8" s="1536"/>
      <c r="J8" s="321" t="s">
        <v>246</v>
      </c>
      <c r="K8" s="323">
        <v>62.78</v>
      </c>
      <c r="L8" s="323"/>
      <c r="M8" s="320">
        <v>48.1</v>
      </c>
      <c r="N8" s="1197"/>
      <c r="O8" s="321" t="s">
        <v>80</v>
      </c>
      <c r="P8" s="323"/>
      <c r="Q8" s="323">
        <v>35.799999999999997</v>
      </c>
      <c r="R8" s="323">
        <v>36</v>
      </c>
      <c r="AB8" s="322">
        <f t="shared" ref="AB8:AB27" si="0">R8-Q8</f>
        <v>0.20000000000000284</v>
      </c>
      <c r="AC8" s="321" t="s">
        <v>80</v>
      </c>
    </row>
    <row r="9" spans="1:29">
      <c r="A9" s="1996" t="s">
        <v>13</v>
      </c>
      <c r="B9" s="318" t="s">
        <v>10</v>
      </c>
      <c r="C9" s="318">
        <v>54.4</v>
      </c>
      <c r="D9" s="318">
        <v>53.9</v>
      </c>
      <c r="E9" s="318" t="s">
        <v>10</v>
      </c>
      <c r="F9" s="318">
        <v>53.1</v>
      </c>
      <c r="G9" s="318">
        <v>52.7</v>
      </c>
      <c r="H9" s="318">
        <v>52.9</v>
      </c>
      <c r="I9" s="1536"/>
      <c r="J9" s="321" t="s">
        <v>13</v>
      </c>
      <c r="K9" s="323" t="s">
        <v>10</v>
      </c>
      <c r="L9" s="323" t="s">
        <v>10</v>
      </c>
      <c r="M9" s="2008">
        <v>52.9</v>
      </c>
      <c r="N9" s="1197"/>
      <c r="O9" s="321" t="s">
        <v>35</v>
      </c>
      <c r="P9" s="323">
        <v>44.39</v>
      </c>
      <c r="Q9" s="323">
        <v>45.3</v>
      </c>
      <c r="R9" s="2008">
        <v>41.9</v>
      </c>
      <c r="AB9" s="322">
        <f t="shared" si="0"/>
        <v>-3.3999999999999986</v>
      </c>
      <c r="AC9" s="321" t="s">
        <v>35</v>
      </c>
    </row>
    <row r="10" spans="1:29">
      <c r="A10" s="1996" t="s">
        <v>29</v>
      </c>
      <c r="B10" s="318">
        <v>55.26</v>
      </c>
      <c r="C10" s="318" t="s">
        <v>11</v>
      </c>
      <c r="D10" s="318">
        <v>52</v>
      </c>
      <c r="E10" s="318" t="s">
        <v>11</v>
      </c>
      <c r="F10" s="318">
        <v>50.8</v>
      </c>
      <c r="G10" s="318" t="s">
        <v>11</v>
      </c>
      <c r="H10" s="318">
        <v>50.5</v>
      </c>
      <c r="I10" s="1536"/>
      <c r="J10" s="321" t="s">
        <v>29</v>
      </c>
      <c r="K10" s="323">
        <v>55.26</v>
      </c>
      <c r="L10" s="323"/>
      <c r="M10" s="2008">
        <v>50.5</v>
      </c>
      <c r="N10" s="1197"/>
      <c r="O10" s="321" t="s">
        <v>88</v>
      </c>
      <c r="P10" s="323">
        <v>51.11</v>
      </c>
      <c r="Q10" s="323">
        <v>44.5</v>
      </c>
      <c r="R10" s="320">
        <v>42.3</v>
      </c>
      <c r="AB10" s="322">
        <f t="shared" si="0"/>
        <v>-2.2000000000000028</v>
      </c>
      <c r="AC10" s="321" t="s">
        <v>88</v>
      </c>
    </row>
    <row r="11" spans="1:29">
      <c r="A11" s="1996" t="s">
        <v>30</v>
      </c>
      <c r="B11" s="318">
        <v>58.68</v>
      </c>
      <c r="C11" s="318">
        <v>56</v>
      </c>
      <c r="D11" s="318">
        <v>55.9</v>
      </c>
      <c r="E11" s="318">
        <v>55.5</v>
      </c>
      <c r="F11" s="318">
        <v>54.2</v>
      </c>
      <c r="G11" s="318">
        <v>53.5</v>
      </c>
      <c r="H11" s="318">
        <v>53.5</v>
      </c>
      <c r="I11" s="1536"/>
      <c r="J11" s="321" t="s">
        <v>30</v>
      </c>
      <c r="K11" s="323">
        <v>58.68</v>
      </c>
      <c r="L11" s="323">
        <v>55.5</v>
      </c>
      <c r="M11" s="2008">
        <v>53.5</v>
      </c>
      <c r="N11" s="1197"/>
      <c r="O11" s="321" t="s">
        <v>31</v>
      </c>
      <c r="P11" s="323"/>
      <c r="Q11" s="323">
        <v>44.5</v>
      </c>
      <c r="R11" s="2008">
        <v>43.5</v>
      </c>
      <c r="AB11" s="322">
        <f t="shared" si="0"/>
        <v>-1</v>
      </c>
      <c r="AC11" s="321" t="s">
        <v>31</v>
      </c>
    </row>
    <row r="12" spans="1:29">
      <c r="A12" s="1996" t="s">
        <v>14</v>
      </c>
      <c r="B12" s="318">
        <v>46.53</v>
      </c>
      <c r="C12" s="318">
        <v>49.1</v>
      </c>
      <c r="D12" s="318">
        <v>51</v>
      </c>
      <c r="E12" s="318">
        <v>48.1</v>
      </c>
      <c r="F12" s="318">
        <v>48.6</v>
      </c>
      <c r="G12" s="318">
        <v>48.6</v>
      </c>
      <c r="H12" s="318">
        <v>49.2</v>
      </c>
      <c r="I12" s="1536"/>
      <c r="J12" s="321" t="s">
        <v>14</v>
      </c>
      <c r="K12" s="323">
        <v>46.53</v>
      </c>
      <c r="L12" s="323">
        <v>48.1</v>
      </c>
      <c r="M12" s="2008">
        <v>49.2</v>
      </c>
      <c r="N12" s="1197"/>
      <c r="O12" s="321" t="s">
        <v>199</v>
      </c>
      <c r="P12" s="323">
        <v>50.75</v>
      </c>
      <c r="Q12" s="323">
        <v>46.2</v>
      </c>
      <c r="R12" s="2008">
        <v>44.7</v>
      </c>
      <c r="AB12" s="322">
        <f t="shared" si="0"/>
        <v>-1.5</v>
      </c>
      <c r="AC12" s="321" t="s">
        <v>199</v>
      </c>
    </row>
    <row r="13" spans="1:29" ht="24">
      <c r="A13" s="1996" t="s">
        <v>15</v>
      </c>
      <c r="B13" s="323">
        <v>38</v>
      </c>
      <c r="C13" s="323" t="s">
        <v>10</v>
      </c>
      <c r="D13" s="323" t="s">
        <v>10</v>
      </c>
      <c r="E13" s="323" t="s">
        <v>10</v>
      </c>
      <c r="F13" s="323" t="s">
        <v>10</v>
      </c>
      <c r="G13" s="323" t="s">
        <v>10</v>
      </c>
      <c r="H13" s="323" t="s">
        <v>10</v>
      </c>
      <c r="I13" s="1536"/>
      <c r="J13" s="321" t="s">
        <v>15</v>
      </c>
      <c r="K13" s="323">
        <v>38</v>
      </c>
      <c r="L13" s="323" t="s">
        <v>10</v>
      </c>
      <c r="M13" s="323" t="s">
        <v>10</v>
      </c>
      <c r="N13" s="1197"/>
      <c r="O13" s="321" t="s">
        <v>284</v>
      </c>
      <c r="P13" s="323">
        <v>52.01</v>
      </c>
      <c r="Q13" s="323">
        <v>47.2</v>
      </c>
      <c r="R13" s="323">
        <v>47.1</v>
      </c>
      <c r="AB13" s="322">
        <f t="shared" si="0"/>
        <v>-0.10000000000000142</v>
      </c>
      <c r="AC13" s="321" t="s">
        <v>284</v>
      </c>
    </row>
    <row r="14" spans="1:29">
      <c r="A14" s="1996" t="s">
        <v>17</v>
      </c>
      <c r="B14" s="318">
        <v>56.59</v>
      </c>
      <c r="C14" s="318">
        <v>50.6</v>
      </c>
      <c r="D14" s="318">
        <v>49.3</v>
      </c>
      <c r="E14" s="318">
        <v>49.3</v>
      </c>
      <c r="F14" s="318">
        <v>46.2</v>
      </c>
      <c r="G14" s="318">
        <v>46.6</v>
      </c>
      <c r="H14" s="318">
        <v>47.3</v>
      </c>
      <c r="I14" s="1536"/>
      <c r="J14" s="321" t="s">
        <v>17</v>
      </c>
      <c r="K14" s="323">
        <v>56.59</v>
      </c>
      <c r="L14" s="323">
        <v>49.3</v>
      </c>
      <c r="M14" s="2008">
        <v>47.3</v>
      </c>
      <c r="N14" s="1197"/>
      <c r="O14" s="321" t="s">
        <v>17</v>
      </c>
      <c r="P14" s="323">
        <v>56.59</v>
      </c>
      <c r="Q14" s="323">
        <v>49.3</v>
      </c>
      <c r="R14" s="2008">
        <v>47.3</v>
      </c>
      <c r="AB14" s="322">
        <f t="shared" si="0"/>
        <v>-2</v>
      </c>
      <c r="AC14" s="321" t="s">
        <v>17</v>
      </c>
    </row>
    <row r="15" spans="1:29">
      <c r="A15" s="1996" t="s">
        <v>31</v>
      </c>
      <c r="B15" s="318"/>
      <c r="C15" s="318">
        <v>46.7</v>
      </c>
      <c r="D15" s="318">
        <v>45.9</v>
      </c>
      <c r="E15" s="318">
        <v>44.5</v>
      </c>
      <c r="F15" s="318">
        <v>42.4</v>
      </c>
      <c r="G15" s="318">
        <v>41.8</v>
      </c>
      <c r="H15" s="318">
        <v>43.5</v>
      </c>
      <c r="I15" s="1536"/>
      <c r="J15" s="321" t="s">
        <v>31</v>
      </c>
      <c r="K15" s="323"/>
      <c r="L15" s="323">
        <v>44.5</v>
      </c>
      <c r="M15" s="2008">
        <v>43.5</v>
      </c>
      <c r="N15" s="1197"/>
      <c r="O15" s="321" t="s">
        <v>246</v>
      </c>
      <c r="P15" s="323">
        <v>62.78</v>
      </c>
      <c r="Q15" s="323">
        <v>46.3</v>
      </c>
      <c r="R15" s="320">
        <v>48.1</v>
      </c>
      <c r="AB15" s="322">
        <f t="shared" si="0"/>
        <v>1.8000000000000043</v>
      </c>
      <c r="AC15" s="321" t="s">
        <v>246</v>
      </c>
    </row>
    <row r="16" spans="1:29">
      <c r="A16" s="1996" t="s">
        <v>268</v>
      </c>
      <c r="B16" s="318">
        <v>34.659999999999997</v>
      </c>
      <c r="C16" s="318">
        <v>34.799999999999997</v>
      </c>
      <c r="D16" s="318">
        <v>35.4</v>
      </c>
      <c r="E16" s="318">
        <v>35.799999999999997</v>
      </c>
      <c r="F16" s="318">
        <v>36.1</v>
      </c>
      <c r="G16" s="318">
        <v>35.9</v>
      </c>
      <c r="H16" s="320"/>
      <c r="I16" s="1536"/>
      <c r="J16" s="321" t="s">
        <v>268</v>
      </c>
      <c r="K16" s="323">
        <v>34.659999999999997</v>
      </c>
      <c r="L16" s="323">
        <v>35.799999999999997</v>
      </c>
      <c r="M16" s="323">
        <v>35.9</v>
      </c>
      <c r="N16" s="1197"/>
      <c r="O16" s="321" t="s">
        <v>20</v>
      </c>
      <c r="P16" s="323">
        <v>51.87</v>
      </c>
      <c r="Q16" s="323">
        <v>48.1</v>
      </c>
      <c r="R16" s="323">
        <v>48.1</v>
      </c>
      <c r="AB16" s="322">
        <f t="shared" si="0"/>
        <v>0</v>
      </c>
      <c r="AC16" s="321" t="s">
        <v>20</v>
      </c>
    </row>
    <row r="17" spans="1:29">
      <c r="A17" s="1996" t="s">
        <v>18</v>
      </c>
      <c r="B17" s="318">
        <v>54.28</v>
      </c>
      <c r="C17" s="323" t="s">
        <v>10</v>
      </c>
      <c r="D17" s="323" t="s">
        <v>10</v>
      </c>
      <c r="E17" s="323" t="s">
        <v>10</v>
      </c>
      <c r="F17" s="318">
        <v>52.4</v>
      </c>
      <c r="G17" s="323" t="s">
        <v>10</v>
      </c>
      <c r="H17" s="323" t="s">
        <v>10</v>
      </c>
      <c r="I17" s="1536"/>
      <c r="J17" s="321" t="s">
        <v>18</v>
      </c>
      <c r="K17" s="323">
        <v>54.28</v>
      </c>
      <c r="L17" s="323" t="s">
        <v>10</v>
      </c>
      <c r="M17" s="323" t="s">
        <v>10</v>
      </c>
      <c r="N17" s="1197"/>
      <c r="O17" s="321" t="s">
        <v>78</v>
      </c>
      <c r="P17" s="323" t="s">
        <v>10</v>
      </c>
      <c r="Q17" s="323">
        <v>51.8</v>
      </c>
      <c r="R17" s="2008">
        <v>48.3</v>
      </c>
      <c r="AB17" s="322">
        <f t="shared" si="0"/>
        <v>-3.5</v>
      </c>
      <c r="AC17" s="321" t="s">
        <v>78</v>
      </c>
    </row>
    <row r="18" spans="1:29">
      <c r="A18" s="1996" t="s">
        <v>19</v>
      </c>
      <c r="B18" s="318"/>
      <c r="C18" s="318">
        <v>55.7</v>
      </c>
      <c r="D18" s="318">
        <v>51.6</v>
      </c>
      <c r="E18" s="318">
        <v>53.4</v>
      </c>
      <c r="F18" s="318">
        <v>57.4</v>
      </c>
      <c r="G18" s="318">
        <v>57.4</v>
      </c>
      <c r="H18" s="318">
        <v>53.7</v>
      </c>
      <c r="I18" s="1536"/>
      <c r="J18" s="321" t="s">
        <v>19</v>
      </c>
      <c r="K18" s="323"/>
      <c r="L18" s="323">
        <v>53.4</v>
      </c>
      <c r="M18" s="2008">
        <v>53.7</v>
      </c>
      <c r="N18" s="1197"/>
      <c r="O18" s="321" t="s">
        <v>14</v>
      </c>
      <c r="P18" s="323">
        <v>46.53</v>
      </c>
      <c r="Q18" s="323">
        <v>48.1</v>
      </c>
      <c r="R18" s="2008">
        <v>49.2</v>
      </c>
      <c r="AB18" s="322">
        <f t="shared" si="0"/>
        <v>1.1000000000000014</v>
      </c>
      <c r="AC18" s="321" t="s">
        <v>14</v>
      </c>
    </row>
    <row r="19" spans="1:29">
      <c r="A19" s="1996" t="s">
        <v>20</v>
      </c>
      <c r="B19" s="318">
        <v>51.87</v>
      </c>
      <c r="C19" s="318">
        <v>48.2</v>
      </c>
      <c r="D19" s="323" t="s">
        <v>10</v>
      </c>
      <c r="E19" s="318">
        <v>48.1</v>
      </c>
      <c r="F19" s="323" t="s">
        <v>10</v>
      </c>
      <c r="G19" s="318">
        <v>48.1</v>
      </c>
      <c r="H19" s="323" t="s">
        <v>10</v>
      </c>
      <c r="I19" s="1536"/>
      <c r="J19" s="321" t="s">
        <v>20</v>
      </c>
      <c r="K19" s="323">
        <v>51.87</v>
      </c>
      <c r="L19" s="323">
        <v>48.1</v>
      </c>
      <c r="M19" s="323">
        <v>48.1</v>
      </c>
      <c r="N19" s="1197"/>
      <c r="O19" s="321" t="s">
        <v>29</v>
      </c>
      <c r="P19" s="323">
        <v>55.26</v>
      </c>
      <c r="Q19" s="323" t="s">
        <v>10</v>
      </c>
      <c r="R19" s="2008">
        <v>50.5</v>
      </c>
      <c r="AB19" s="322"/>
      <c r="AC19" s="321" t="s">
        <v>29</v>
      </c>
    </row>
    <row r="20" spans="1:29">
      <c r="A20" s="1996" t="s">
        <v>21</v>
      </c>
      <c r="B20" s="323" t="s">
        <v>10</v>
      </c>
      <c r="C20" s="323" t="s">
        <v>10</v>
      </c>
      <c r="D20" s="318">
        <v>45.7</v>
      </c>
      <c r="E20" s="323" t="s">
        <v>10</v>
      </c>
      <c r="F20" s="323" t="s">
        <v>10</v>
      </c>
      <c r="G20" s="323" t="s">
        <v>10</v>
      </c>
      <c r="H20" s="323" t="s">
        <v>10</v>
      </c>
      <c r="I20" s="1536"/>
      <c r="J20" s="321" t="s">
        <v>21</v>
      </c>
      <c r="K20" s="323" t="s">
        <v>10</v>
      </c>
      <c r="L20" s="323" t="s">
        <v>10</v>
      </c>
      <c r="M20" s="323" t="s">
        <v>10</v>
      </c>
      <c r="N20" s="1197"/>
      <c r="O20" s="321" t="s">
        <v>77</v>
      </c>
      <c r="P20" s="323" t="s">
        <v>10</v>
      </c>
      <c r="Q20" s="323">
        <v>51.9</v>
      </c>
      <c r="R20" s="2008">
        <v>51.7</v>
      </c>
      <c r="AB20" s="322">
        <f t="shared" si="0"/>
        <v>-0.19999999999999574</v>
      </c>
      <c r="AC20" s="321" t="s">
        <v>77</v>
      </c>
    </row>
    <row r="21" spans="1:29">
      <c r="A21" s="1996" t="s">
        <v>77</v>
      </c>
      <c r="B21" s="323" t="s">
        <v>10</v>
      </c>
      <c r="C21" s="318">
        <v>52.6</v>
      </c>
      <c r="D21" s="318">
        <v>52</v>
      </c>
      <c r="E21" s="318">
        <v>51.9</v>
      </c>
      <c r="F21" s="318">
        <v>51.8</v>
      </c>
      <c r="G21" s="318">
        <v>51.9</v>
      </c>
      <c r="H21" s="318">
        <v>51.7</v>
      </c>
      <c r="I21" s="1536"/>
      <c r="J21" s="321" t="s">
        <v>77</v>
      </c>
      <c r="K21" s="323" t="s">
        <v>10</v>
      </c>
      <c r="L21" s="323">
        <v>51.9</v>
      </c>
      <c r="M21" s="2008">
        <v>51.7</v>
      </c>
      <c r="N21" s="1197"/>
      <c r="O21" s="321" t="s">
        <v>13</v>
      </c>
      <c r="P21" s="323" t="s">
        <v>10</v>
      </c>
      <c r="Q21" s="323">
        <v>53.1</v>
      </c>
      <c r="R21" s="2008">
        <v>52.9</v>
      </c>
      <c r="AB21" s="322">
        <f t="shared" si="0"/>
        <v>-0.20000000000000284</v>
      </c>
      <c r="AC21" s="321" t="s">
        <v>13</v>
      </c>
    </row>
    <row r="22" spans="1:29">
      <c r="A22" s="1996" t="s">
        <v>78</v>
      </c>
      <c r="B22" s="323" t="s">
        <v>10</v>
      </c>
      <c r="C22" s="318">
        <v>51</v>
      </c>
      <c r="D22" s="318">
        <v>49.7</v>
      </c>
      <c r="E22" s="318">
        <v>51.8</v>
      </c>
      <c r="F22" s="318">
        <v>52.6</v>
      </c>
      <c r="G22" s="318">
        <v>48.2</v>
      </c>
      <c r="H22" s="318">
        <v>48.3</v>
      </c>
      <c r="I22" s="1536"/>
      <c r="J22" s="321" t="s">
        <v>78</v>
      </c>
      <c r="K22" s="323" t="s">
        <v>10</v>
      </c>
      <c r="L22" s="323">
        <v>51.8</v>
      </c>
      <c r="M22" s="2008">
        <v>48.3</v>
      </c>
      <c r="N22" s="1197"/>
      <c r="O22" s="321" t="s">
        <v>30</v>
      </c>
      <c r="P22" s="323">
        <v>58.68</v>
      </c>
      <c r="Q22" s="323">
        <v>55.5</v>
      </c>
      <c r="R22" s="2008">
        <v>53.5</v>
      </c>
      <c r="AB22" s="322">
        <f t="shared" si="0"/>
        <v>-2</v>
      </c>
      <c r="AC22" s="321" t="s">
        <v>30</v>
      </c>
    </row>
    <row r="23" spans="1:29">
      <c r="A23" s="1996" t="s">
        <v>199</v>
      </c>
      <c r="B23" s="318">
        <v>50.75</v>
      </c>
      <c r="C23" s="318">
        <v>48.6</v>
      </c>
      <c r="D23" s="318">
        <v>48</v>
      </c>
      <c r="E23" s="318">
        <v>46.2</v>
      </c>
      <c r="F23" s="318">
        <v>45.5</v>
      </c>
      <c r="G23" s="318">
        <v>45.1</v>
      </c>
      <c r="H23" s="318">
        <v>44.7</v>
      </c>
      <c r="I23" s="1536"/>
      <c r="J23" s="321" t="s">
        <v>199</v>
      </c>
      <c r="K23" s="323">
        <v>50.75</v>
      </c>
      <c r="L23" s="323">
        <v>46.2</v>
      </c>
      <c r="M23" s="2008">
        <v>44.7</v>
      </c>
      <c r="N23" s="1197"/>
      <c r="O23" s="321" t="s">
        <v>19</v>
      </c>
      <c r="P23" s="323" t="s">
        <v>10</v>
      </c>
      <c r="Q23" s="323">
        <v>53.4</v>
      </c>
      <c r="R23" s="2008">
        <v>53.7</v>
      </c>
      <c r="AB23" s="322">
        <f t="shared" si="0"/>
        <v>0.30000000000000426</v>
      </c>
      <c r="AC23" s="321" t="s">
        <v>19</v>
      </c>
    </row>
    <row r="24" spans="1:29">
      <c r="A24" s="1996" t="s">
        <v>80</v>
      </c>
      <c r="B24" s="323" t="s">
        <v>10</v>
      </c>
      <c r="C24" s="318">
        <v>36.6</v>
      </c>
      <c r="D24" s="318">
        <v>34.9</v>
      </c>
      <c r="E24" s="318">
        <v>35.799999999999997</v>
      </c>
      <c r="F24" s="318">
        <v>36.299999999999997</v>
      </c>
      <c r="G24" s="318">
        <v>36</v>
      </c>
      <c r="H24" s="323" t="s">
        <v>10</v>
      </c>
      <c r="I24" s="1536"/>
      <c r="J24" s="321" t="s">
        <v>80</v>
      </c>
      <c r="K24" s="323" t="s">
        <v>10</v>
      </c>
      <c r="L24" s="323">
        <v>35.799999999999997</v>
      </c>
      <c r="M24" s="323">
        <v>36</v>
      </c>
      <c r="N24" s="1197"/>
      <c r="O24" s="321" t="s">
        <v>15</v>
      </c>
      <c r="P24" s="323">
        <v>38</v>
      </c>
      <c r="Q24" s="323" t="s">
        <v>10</v>
      </c>
      <c r="R24" s="323" t="s">
        <v>10</v>
      </c>
      <c r="AB24" s="322"/>
      <c r="AC24" s="321" t="s">
        <v>15</v>
      </c>
    </row>
    <row r="25" spans="1:29" ht="24">
      <c r="A25" s="1996" t="s">
        <v>284</v>
      </c>
      <c r="B25" s="318">
        <v>52.01</v>
      </c>
      <c r="C25" s="318">
        <v>49</v>
      </c>
      <c r="D25" s="318">
        <v>48.9</v>
      </c>
      <c r="E25" s="318">
        <v>47.2</v>
      </c>
      <c r="F25" s="318">
        <v>47.4</v>
      </c>
      <c r="G25" s="318">
        <v>45.7</v>
      </c>
      <c r="H25" s="318">
        <v>47.1</v>
      </c>
      <c r="I25" s="1536"/>
      <c r="J25" s="321" t="s">
        <v>284</v>
      </c>
      <c r="K25" s="323">
        <v>52.01</v>
      </c>
      <c r="L25" s="323">
        <v>47.2</v>
      </c>
      <c r="M25" s="2008">
        <v>47.1</v>
      </c>
      <c r="N25" s="1197"/>
      <c r="O25" s="321" t="s">
        <v>18</v>
      </c>
      <c r="P25" s="323">
        <v>54.28</v>
      </c>
      <c r="Q25" s="323">
        <v>52.4</v>
      </c>
      <c r="R25" s="323" t="s">
        <v>10</v>
      </c>
      <c r="AB25" s="322"/>
      <c r="AC25" s="321" t="s">
        <v>18</v>
      </c>
    </row>
    <row r="26" spans="1:29">
      <c r="A26" s="1996" t="s">
        <v>35</v>
      </c>
      <c r="B26" s="318">
        <v>44.39</v>
      </c>
      <c r="C26" s="318">
        <v>46.3</v>
      </c>
      <c r="D26" s="318">
        <v>46.3</v>
      </c>
      <c r="E26" s="318">
        <v>45.3</v>
      </c>
      <c r="F26" s="318">
        <v>43.4</v>
      </c>
      <c r="G26" s="318">
        <v>41.3</v>
      </c>
      <c r="H26" s="318">
        <v>41.9</v>
      </c>
      <c r="I26" s="1536"/>
      <c r="J26" s="321" t="s">
        <v>35</v>
      </c>
      <c r="K26" s="323">
        <v>44.39</v>
      </c>
      <c r="L26" s="323">
        <v>45.3</v>
      </c>
      <c r="M26" s="2008">
        <v>41.9</v>
      </c>
      <c r="N26" s="1197"/>
      <c r="O26" s="321"/>
      <c r="P26" s="323"/>
      <c r="Q26" s="323"/>
      <c r="R26" s="320"/>
      <c r="AB26" s="322"/>
      <c r="AC26" s="321"/>
    </row>
    <row r="27" spans="1:29">
      <c r="A27" s="1996" t="s">
        <v>22</v>
      </c>
      <c r="B27" s="2009"/>
      <c r="C27" s="2010"/>
      <c r="D27" s="2009"/>
      <c r="E27" s="2009"/>
      <c r="F27" s="2011"/>
      <c r="G27" s="320"/>
      <c r="H27" s="280"/>
      <c r="I27" s="1536"/>
      <c r="J27" s="321"/>
      <c r="K27" s="2008"/>
      <c r="L27" s="2008"/>
      <c r="M27" s="320"/>
      <c r="N27" s="1197"/>
      <c r="O27" s="2006" t="s">
        <v>271</v>
      </c>
      <c r="P27" s="2008">
        <v>50.53153846153846</v>
      </c>
      <c r="Q27" s="2008">
        <v>46.957142857142856</v>
      </c>
      <c r="R27" s="2008">
        <v>46.747058823529414</v>
      </c>
      <c r="AB27" s="322">
        <f t="shared" si="0"/>
        <v>-0.21008403361344108</v>
      </c>
      <c r="AC27" s="304" t="s">
        <v>271</v>
      </c>
    </row>
    <row r="28" spans="1:29">
      <c r="A28" s="1996"/>
      <c r="B28" s="1996"/>
      <c r="C28" s="1996"/>
      <c r="D28" s="1996"/>
      <c r="E28" s="1996"/>
      <c r="F28" s="1996"/>
      <c r="G28" s="1996"/>
      <c r="H28" s="1996"/>
      <c r="I28" s="1536"/>
      <c r="J28" s="2006"/>
      <c r="K28" s="2008"/>
      <c r="L28" s="2008"/>
      <c r="M28" s="2008"/>
      <c r="N28" s="1197"/>
      <c r="O28" s="1197"/>
      <c r="P28" s="1197"/>
      <c r="Q28" s="1197"/>
      <c r="R28" s="1197"/>
      <c r="AB28" s="296"/>
    </row>
    <row r="29" spans="1:29">
      <c r="A29" s="2006" t="s">
        <v>271</v>
      </c>
      <c r="B29" s="2009">
        <v>50.53153846153846</v>
      </c>
      <c r="C29" s="2009">
        <v>48.581249999999997</v>
      </c>
      <c r="D29" s="2009">
        <v>47.970588235294116</v>
      </c>
      <c r="E29" s="2009">
        <v>46.957142857142856</v>
      </c>
      <c r="F29" s="2009">
        <v>47.535294117647055</v>
      </c>
      <c r="G29" s="2009">
        <v>46.375000000000007</v>
      </c>
      <c r="H29" s="2009">
        <v>48.192857142857143</v>
      </c>
      <c r="I29" s="1536"/>
      <c r="J29" s="2006" t="s">
        <v>271</v>
      </c>
      <c r="K29" s="2012">
        <v>50.53153846153846</v>
      </c>
      <c r="L29" s="2012">
        <v>46.957142857142856</v>
      </c>
      <c r="M29" s="2012">
        <v>46.747058823529414</v>
      </c>
      <c r="N29" s="1170"/>
      <c r="O29" s="1170"/>
      <c r="P29" s="1170"/>
      <c r="Q29" s="1170"/>
      <c r="R29" s="1173" t="s">
        <v>394</v>
      </c>
      <c r="S29" s="1172"/>
      <c r="T29" s="1172"/>
      <c r="U29" s="1172"/>
      <c r="V29" s="1172"/>
    </row>
    <row r="30" spans="1:29">
      <c r="R30" s="1187" t="s">
        <v>916</v>
      </c>
      <c r="S30" s="1172"/>
      <c r="T30" s="1172"/>
      <c r="U30" s="1172"/>
      <c r="V30" s="1172"/>
    </row>
    <row r="31" spans="1:29" s="1172" customFormat="1" ht="15" customHeight="1">
      <c r="A31" s="1185" t="s">
        <v>24</v>
      </c>
      <c r="R31" s="1187" t="s">
        <v>1017</v>
      </c>
    </row>
    <row r="32" spans="1:29" s="1172" customFormat="1" ht="15" customHeight="1">
      <c r="A32" s="1173" t="s">
        <v>395</v>
      </c>
      <c r="I32" s="1186"/>
    </row>
    <row r="33" spans="1:30" s="1172" customFormat="1" ht="15" customHeight="1">
      <c r="A33" s="1187" t="s">
        <v>396</v>
      </c>
      <c r="B33" s="1187"/>
      <c r="C33" s="1187"/>
      <c r="D33" s="1187"/>
      <c r="E33" s="1187"/>
    </row>
    <row r="34" spans="1:30" s="1172" customFormat="1" ht="15" customHeight="1">
      <c r="A34" s="1187" t="s">
        <v>917</v>
      </c>
      <c r="B34" s="1187"/>
      <c r="C34" s="1187"/>
      <c r="D34" s="1187"/>
      <c r="E34" s="1187"/>
    </row>
    <row r="35" spans="1:30" s="1172" customFormat="1" ht="15" customHeight="1">
      <c r="A35" s="1173" t="s">
        <v>397</v>
      </c>
      <c r="B35" s="1187"/>
      <c r="C35" s="1187"/>
      <c r="D35" s="1187"/>
      <c r="E35" s="1187"/>
      <c r="F35" s="1187"/>
      <c r="G35" s="1187"/>
      <c r="H35" s="1187"/>
    </row>
    <row r="36" spans="1:30" s="1172" customFormat="1" ht="15" customHeight="1">
      <c r="A36" s="1173" t="s">
        <v>1017</v>
      </c>
      <c r="B36" s="1187"/>
      <c r="C36" s="1187"/>
      <c r="D36" s="1187"/>
      <c r="E36" s="1187"/>
      <c r="F36" s="1187"/>
      <c r="G36" s="1187"/>
      <c r="H36" s="1187"/>
    </row>
    <row r="37" spans="1:30" s="1172" customFormat="1" ht="68.650000000000006" customHeight="1">
      <c r="A37" s="2073" t="s">
        <v>398</v>
      </c>
      <c r="B37" s="2073"/>
      <c r="C37" s="2073"/>
      <c r="D37" s="2073"/>
      <c r="E37" s="2073"/>
      <c r="F37" s="2073"/>
      <c r="G37" s="2073"/>
      <c r="H37" s="2073"/>
      <c r="I37" s="2073"/>
      <c r="J37" s="2073"/>
      <c r="K37" s="2073"/>
      <c r="L37" s="2073"/>
      <c r="M37" s="2073"/>
    </row>
    <row r="38" spans="1:30" s="1172" customFormat="1" ht="9.4" customHeight="1"/>
    <row r="39" spans="1:30" s="1172" customFormat="1" ht="32.85" customHeight="1">
      <c r="A39" s="2078" t="s">
        <v>399</v>
      </c>
      <c r="B39" s="2078"/>
      <c r="C39" s="2078"/>
      <c r="D39" s="2078"/>
      <c r="E39" s="2078"/>
      <c r="F39" s="2078"/>
      <c r="G39" s="2078"/>
      <c r="H39" s="2078"/>
      <c r="I39" s="1188"/>
      <c r="J39" s="1188"/>
      <c r="K39" s="1188"/>
      <c r="L39" s="1188"/>
      <c r="M39" s="1188"/>
      <c r="N39" s="1189"/>
      <c r="O39" s="1189"/>
    </row>
    <row r="40" spans="1:30" s="1172" customFormat="1" ht="21.4" customHeight="1">
      <c r="A40" s="1189" t="s">
        <v>400</v>
      </c>
      <c r="B40" s="1189"/>
      <c r="C40" s="1189"/>
      <c r="D40" s="1189"/>
      <c r="E40" s="1189"/>
      <c r="F40" s="1189"/>
      <c r="G40" s="1189"/>
      <c r="H40" s="1189"/>
      <c r="I40" s="1189"/>
      <c r="J40" s="1189"/>
      <c r="K40" s="1189"/>
      <c r="L40" s="1189"/>
      <c r="M40" s="1189"/>
      <c r="N40" s="1189"/>
      <c r="O40" s="1189"/>
    </row>
    <row r="41" spans="1:30" s="1172" customFormat="1" ht="27.2" customHeight="1">
      <c r="A41" s="1192" t="s">
        <v>354</v>
      </c>
      <c r="B41" s="1191" t="s">
        <v>401</v>
      </c>
      <c r="C41" s="1189"/>
      <c r="D41" s="1189"/>
      <c r="E41" s="1189"/>
      <c r="F41" s="1189"/>
      <c r="G41" s="1189"/>
      <c r="H41" s="1189"/>
      <c r="I41" s="1189"/>
      <c r="J41" s="1189"/>
      <c r="K41" s="1189"/>
      <c r="L41" s="1189"/>
      <c r="M41" s="1189"/>
      <c r="N41" s="1189"/>
      <c r="O41" s="1189"/>
    </row>
    <row r="42" spans="1:30" s="1172" customFormat="1" ht="48.95" customHeight="1">
      <c r="A42" s="1192" t="s">
        <v>358</v>
      </c>
      <c r="B42" s="2074" t="s">
        <v>402</v>
      </c>
      <c r="C42" s="2075"/>
      <c r="D42" s="2075"/>
      <c r="E42" s="2075"/>
      <c r="F42" s="2075"/>
      <c r="G42" s="2075"/>
      <c r="H42" s="2075"/>
      <c r="I42" s="2075"/>
      <c r="J42" s="2075"/>
      <c r="K42" s="2075"/>
      <c r="L42" s="2075"/>
      <c r="M42" s="2075"/>
      <c r="N42" s="2075"/>
      <c r="O42" s="2075"/>
      <c r="P42" s="2075"/>
      <c r="Q42" s="2075"/>
      <c r="R42" s="2075"/>
      <c r="S42" s="2075"/>
      <c r="T42" s="2075"/>
      <c r="U42" s="2075"/>
      <c r="V42" s="2075"/>
      <c r="W42" s="2075"/>
      <c r="X42" s="2075"/>
      <c r="Y42" s="2075"/>
      <c r="Z42" s="2075"/>
      <c r="AA42" s="2075"/>
      <c r="AB42" s="2075"/>
      <c r="AC42" s="2075"/>
    </row>
    <row r="43" spans="1:30" s="1172" customFormat="1" ht="23.1" customHeight="1">
      <c r="A43" s="1190" t="s">
        <v>360</v>
      </c>
      <c r="B43" s="1191" t="s">
        <v>403</v>
      </c>
      <c r="C43" s="1189"/>
      <c r="D43" s="1189"/>
      <c r="E43" s="1189"/>
      <c r="F43" s="1189"/>
      <c r="G43" s="1189"/>
      <c r="H43" s="1189"/>
      <c r="I43" s="1189"/>
      <c r="J43" s="1189"/>
      <c r="K43" s="1189"/>
      <c r="L43" s="1189"/>
      <c r="M43" s="1189"/>
      <c r="N43" s="1189"/>
      <c r="O43" s="1189"/>
    </row>
    <row r="44" spans="1:30" s="1172" customFormat="1" ht="24.75" customHeight="1">
      <c r="A44" s="1190" t="s">
        <v>362</v>
      </c>
      <c r="B44" s="1191" t="s">
        <v>404</v>
      </c>
      <c r="C44" s="1189"/>
      <c r="D44" s="1189"/>
      <c r="E44" s="1189"/>
      <c r="F44" s="1189"/>
      <c r="G44" s="1189"/>
      <c r="H44" s="1189"/>
      <c r="I44" s="1189"/>
      <c r="J44" s="1189"/>
      <c r="K44" s="1189"/>
      <c r="L44" s="1189"/>
      <c r="M44" s="1189"/>
      <c r="N44" s="1189"/>
      <c r="O44" s="1189"/>
    </row>
    <row r="45" spans="1:30" s="1172" customFormat="1" ht="24.75" customHeight="1">
      <c r="A45" s="1190" t="s">
        <v>364</v>
      </c>
      <c r="B45" s="1191" t="s">
        <v>365</v>
      </c>
      <c r="C45" s="1189"/>
      <c r="D45" s="1189"/>
      <c r="E45" s="1189"/>
      <c r="F45" s="1189"/>
      <c r="G45" s="1189"/>
      <c r="H45" s="1189"/>
      <c r="I45" s="1189"/>
      <c r="J45" s="1189"/>
      <c r="K45" s="1189"/>
      <c r="L45" s="1189"/>
      <c r="M45" s="1189"/>
      <c r="N45" s="1189"/>
      <c r="O45" s="1189"/>
    </row>
    <row r="46" spans="1:30" s="1172" customFormat="1" ht="133.69999999999999" customHeight="1">
      <c r="A46" s="1192" t="s">
        <v>368</v>
      </c>
      <c r="B46" s="2074" t="s">
        <v>405</v>
      </c>
      <c r="C46" s="2075"/>
      <c r="D46" s="2075"/>
      <c r="E46" s="2075"/>
      <c r="F46" s="2075"/>
      <c r="G46" s="2075"/>
      <c r="H46" s="2075"/>
      <c r="I46" s="2075"/>
      <c r="J46" s="2075"/>
      <c r="K46" s="2075"/>
      <c r="L46" s="2075"/>
      <c r="M46" s="2075"/>
      <c r="N46" s="2075"/>
      <c r="O46" s="2075"/>
      <c r="P46" s="2075"/>
      <c r="Q46" s="2075"/>
      <c r="R46" s="2075"/>
      <c r="S46" s="2075"/>
      <c r="T46" s="2075"/>
      <c r="U46" s="2075"/>
      <c r="V46" s="2075"/>
      <c r="W46" s="2075"/>
      <c r="X46" s="2075"/>
      <c r="Y46" s="2075"/>
      <c r="Z46" s="2075"/>
      <c r="AA46" s="2075"/>
      <c r="AB46" s="2075"/>
      <c r="AC46" s="2075"/>
      <c r="AD46" s="2075"/>
    </row>
    <row r="47" spans="1:30" s="1172" customFormat="1" ht="162.4" customHeight="1">
      <c r="A47" s="1192" t="s">
        <v>372</v>
      </c>
      <c r="B47" s="2074" t="s">
        <v>406</v>
      </c>
      <c r="C47" s="2075"/>
      <c r="D47" s="2075"/>
      <c r="E47" s="2075"/>
      <c r="F47" s="2075"/>
      <c r="G47" s="2075"/>
      <c r="H47" s="2075"/>
      <c r="I47" s="2075"/>
      <c r="J47" s="2075"/>
      <c r="K47" s="2075"/>
      <c r="L47" s="2075"/>
      <c r="M47" s="2075"/>
      <c r="N47" s="2075"/>
      <c r="O47" s="2075"/>
      <c r="P47" s="2075"/>
      <c r="Q47" s="2075"/>
      <c r="R47" s="2075"/>
      <c r="S47" s="2075"/>
      <c r="T47" s="2075"/>
      <c r="U47" s="2075"/>
      <c r="V47" s="2075"/>
      <c r="W47" s="2075"/>
      <c r="X47" s="2075"/>
      <c r="Y47" s="2075"/>
      <c r="Z47" s="2075"/>
      <c r="AA47" s="2075"/>
      <c r="AB47" s="2075"/>
      <c r="AC47" s="2075"/>
      <c r="AD47" s="2075"/>
    </row>
    <row r="48" spans="1:30" s="1172" customFormat="1" ht="28.35" customHeight="1">
      <c r="A48" s="1190" t="s">
        <v>374</v>
      </c>
      <c r="B48" s="1191" t="s">
        <v>375</v>
      </c>
      <c r="C48" s="1189"/>
      <c r="D48" s="1189"/>
      <c r="E48" s="1189"/>
      <c r="F48" s="1189"/>
      <c r="G48" s="1189"/>
      <c r="H48" s="1189"/>
      <c r="I48" s="1189"/>
      <c r="J48" s="1189"/>
      <c r="K48" s="1189"/>
      <c r="L48" s="1189"/>
      <c r="M48" s="1189"/>
      <c r="N48" s="1189"/>
      <c r="O48" s="1189"/>
    </row>
  </sheetData>
  <mergeCells count="7">
    <mergeCell ref="B46:AD46"/>
    <mergeCell ref="B47:AD47"/>
    <mergeCell ref="T4:U4"/>
    <mergeCell ref="A1:F1"/>
    <mergeCell ref="A37:M37"/>
    <mergeCell ref="A39:H39"/>
    <mergeCell ref="B42:AC42"/>
  </mergeCells>
  <pageMargins left="0.17" right="0.17" top="0.34" bottom="0.31" header="0.31496062992125984" footer="0.31496062992125984"/>
  <pageSetup paperSize="9" scale="51" orientation="landscape" horizontalDpi="4294967292" verticalDpi="4294967292" r:id="rId1"/>
  <headerFooter alignWithMargins="0"/>
  <ignoredErrors>
    <ignoredError sqref="C5:R5" numberStoredAsText="1"/>
  </ignoredErrors>
  <drawing r:id="rId2"/>
</worksheet>
</file>

<file path=xl/worksheets/sheet40.xml><?xml version="1.0" encoding="utf-8"?>
<worksheet xmlns="http://schemas.openxmlformats.org/spreadsheetml/2006/main" xmlns:r="http://schemas.openxmlformats.org/officeDocument/2006/relationships">
  <sheetPr>
    <pageSetUpPr fitToPage="1"/>
  </sheetPr>
  <dimension ref="A1:AB300"/>
  <sheetViews>
    <sheetView zoomScale="80" zoomScaleNormal="80" workbookViewId="0">
      <selection sqref="A1:N1"/>
    </sheetView>
  </sheetViews>
  <sheetFormatPr baseColWidth="10" defaultColWidth="9" defaultRowHeight="12.75"/>
  <cols>
    <col min="1" max="1" width="9.44140625" style="256" customWidth="1"/>
    <col min="2" max="5" width="4.77734375" style="256" customWidth="1"/>
    <col min="6" max="6" width="3.77734375" style="256" customWidth="1"/>
    <col min="7" max="7" width="7.77734375" style="256" customWidth="1"/>
    <col min="8" max="8" width="5.33203125" style="256" bestFit="1" customWidth="1"/>
    <col min="9" max="9" width="3.77734375" style="256" bestFit="1" customWidth="1"/>
    <col min="10" max="10" width="5.33203125" style="256" bestFit="1" customWidth="1"/>
    <col min="11" max="13" width="3.33203125" style="256" customWidth="1"/>
    <col min="14" max="16" width="9" style="256"/>
    <col min="17" max="20" width="3.77734375" style="256" customWidth="1"/>
    <col min="21" max="21" width="4.109375" style="256" customWidth="1"/>
    <col min="22" max="23" width="3.77734375" style="256" customWidth="1"/>
    <col min="24" max="24" width="9" style="256"/>
    <col min="25" max="25" width="9.5546875" style="256" customWidth="1"/>
    <col min="26" max="16384" width="9" style="256"/>
  </cols>
  <sheetData>
    <row r="1" spans="1:28" ht="15.6" customHeight="1">
      <c r="A1" s="2413" t="s">
        <v>944</v>
      </c>
      <c r="B1" s="2413"/>
      <c r="C1" s="2413"/>
      <c r="D1" s="2413"/>
      <c r="E1" s="2413"/>
      <c r="F1" s="2413"/>
      <c r="G1" s="2413"/>
      <c r="H1" s="2413"/>
      <c r="I1" s="2413"/>
      <c r="J1" s="2413"/>
      <c r="K1" s="2413"/>
      <c r="L1" s="2413"/>
      <c r="M1" s="2413"/>
      <c r="N1" s="2413"/>
    </row>
    <row r="2" spans="1:28" ht="4.3499999999999996" customHeight="1"/>
    <row r="3" spans="1:28" ht="4.3499999999999996" customHeight="1">
      <c r="B3" s="1122"/>
      <c r="C3" s="1122"/>
      <c r="D3" s="1122"/>
      <c r="E3" s="1122"/>
      <c r="F3" s="1122"/>
      <c r="G3" s="1122"/>
      <c r="H3" s="1122"/>
    </row>
    <row r="4" spans="1:28">
      <c r="B4" s="1550"/>
      <c r="C4" s="1550"/>
      <c r="D4" s="1550"/>
      <c r="E4" s="1550"/>
    </row>
    <row r="5" spans="1:28" ht="13.5" customHeight="1">
      <c r="A5" s="1551"/>
      <c r="B5" s="1881" t="s">
        <v>823</v>
      </c>
      <c r="C5" s="1881">
        <v>2008</v>
      </c>
      <c r="D5" s="1881" t="s">
        <v>824</v>
      </c>
      <c r="E5" s="1881">
        <v>2014</v>
      </c>
      <c r="G5" s="1551"/>
      <c r="H5" s="1881" t="s">
        <v>846</v>
      </c>
      <c r="I5" s="1881">
        <v>2008</v>
      </c>
      <c r="J5" s="1881" t="s">
        <v>845</v>
      </c>
      <c r="K5" s="1123" t="s">
        <v>825</v>
      </c>
      <c r="N5" s="1626" t="s">
        <v>910</v>
      </c>
    </row>
    <row r="6" spans="1:28" ht="15" customHeight="1">
      <c r="A6" s="1552"/>
      <c r="B6" s="1124"/>
      <c r="C6" s="1124"/>
      <c r="D6" s="1124"/>
      <c r="E6" s="1124"/>
      <c r="F6" s="1124"/>
      <c r="G6" s="188"/>
      <c r="H6" s="1125"/>
      <c r="I6" s="1125"/>
      <c r="J6" s="1125"/>
    </row>
    <row r="7" spans="1:28" ht="15" customHeight="1">
      <c r="A7" s="1933" t="s">
        <v>88</v>
      </c>
      <c r="B7" s="1934">
        <v>11.86164</v>
      </c>
      <c r="C7" s="1934">
        <v>14.1</v>
      </c>
      <c r="D7" s="1935">
        <v>15.06353</v>
      </c>
      <c r="E7" s="1936" t="s">
        <v>45</v>
      </c>
      <c r="F7" s="1446"/>
      <c r="G7" s="1553" t="s">
        <v>14</v>
      </c>
      <c r="H7" s="1629">
        <v>21.156470393247666</v>
      </c>
      <c r="I7" s="1629">
        <v>25.423292611917464</v>
      </c>
      <c r="J7" s="1629">
        <f>0.300549081107094*100</f>
        <v>30.054908110709398</v>
      </c>
      <c r="K7" s="1445">
        <f t="shared" ref="K7:K27" si="0">J7-I7</f>
        <v>4.631615498791934</v>
      </c>
      <c r="Y7"/>
      <c r="Z7"/>
      <c r="AA7"/>
      <c r="AB7"/>
    </row>
    <row r="8" spans="1:28" ht="15" customHeight="1">
      <c r="A8" s="1933" t="s">
        <v>246</v>
      </c>
      <c r="B8" s="1934"/>
      <c r="C8" s="1937">
        <v>10.9</v>
      </c>
      <c r="D8" s="1937">
        <v>9.4</v>
      </c>
      <c r="E8" s="1938">
        <v>9.6</v>
      </c>
      <c r="F8" s="1446"/>
      <c r="G8" s="1553" t="s">
        <v>21</v>
      </c>
      <c r="H8" s="1628" t="s">
        <v>45</v>
      </c>
      <c r="I8" s="1629">
        <v>25</v>
      </c>
      <c r="J8" s="1629">
        <v>25</v>
      </c>
      <c r="K8" s="1445">
        <f t="shared" si="0"/>
        <v>0</v>
      </c>
      <c r="M8" s="1126"/>
      <c r="N8" s="1126"/>
      <c r="O8" s="1126"/>
      <c r="P8" s="1126"/>
      <c r="Q8" s="1126"/>
      <c r="R8" s="1126"/>
      <c r="S8" s="1126"/>
      <c r="T8" s="1127"/>
      <c r="Y8"/>
      <c r="Z8"/>
      <c r="AA8"/>
      <c r="AB8"/>
    </row>
    <row r="9" spans="1:28" ht="15" customHeight="1">
      <c r="A9" s="1933" t="s">
        <v>13</v>
      </c>
      <c r="B9" s="1934">
        <v>11.96349</v>
      </c>
      <c r="C9" s="1934">
        <v>14.139950000000001</v>
      </c>
      <c r="D9" s="1934">
        <v>19.728086449096022</v>
      </c>
      <c r="E9" s="1934">
        <v>19.348434922055464</v>
      </c>
      <c r="F9" s="1446"/>
      <c r="G9" s="1553" t="s">
        <v>18</v>
      </c>
      <c r="H9" s="1628" t="s">
        <v>45</v>
      </c>
      <c r="I9" s="1629">
        <v>23.3</v>
      </c>
      <c r="J9" s="1629">
        <v>22.8</v>
      </c>
      <c r="K9" s="1445">
        <f t="shared" si="0"/>
        <v>-0.5</v>
      </c>
      <c r="L9" s="1126"/>
      <c r="M9" s="1126"/>
      <c r="N9" s="1126"/>
      <c r="O9" s="1126"/>
      <c r="P9" s="1126"/>
      <c r="Q9" s="261"/>
      <c r="R9" s="1127"/>
      <c r="S9" s="1127"/>
      <c r="T9" s="1127"/>
      <c r="Y9"/>
      <c r="Z9"/>
      <c r="AA9"/>
      <c r="AB9"/>
    </row>
    <row r="10" spans="1:28" ht="15" customHeight="1">
      <c r="A10" s="1933" t="s">
        <v>29</v>
      </c>
      <c r="B10" s="1934">
        <v>16.158537434044302</v>
      </c>
      <c r="C10" s="1934">
        <v>17.370772443323499</v>
      </c>
      <c r="D10" s="1934">
        <v>19.639879982179199</v>
      </c>
      <c r="E10" s="1934">
        <v>19.649482495573682</v>
      </c>
      <c r="F10" s="1446"/>
      <c r="G10" s="1553" t="s">
        <v>30</v>
      </c>
      <c r="H10" s="1630">
        <v>23.053325926875999</v>
      </c>
      <c r="I10" s="1630">
        <v>24.7223667243377</v>
      </c>
      <c r="J10" s="1630">
        <v>22.063442011156699</v>
      </c>
      <c r="K10" s="1445">
        <f t="shared" si="0"/>
        <v>-2.6589247131810012</v>
      </c>
      <c r="Y10"/>
      <c r="Z10"/>
      <c r="AA10"/>
      <c r="AB10"/>
    </row>
    <row r="11" spans="1:28" ht="15" customHeight="1">
      <c r="A11" s="1933" t="s">
        <v>30</v>
      </c>
      <c r="B11" s="1939">
        <v>23.053325926875999</v>
      </c>
      <c r="C11" s="1939">
        <v>24.7223667243377</v>
      </c>
      <c r="D11" s="1939">
        <v>23.540290557863401</v>
      </c>
      <c r="E11" s="1939">
        <v>22.063442011156699</v>
      </c>
      <c r="F11" s="1446"/>
      <c r="G11" s="1553" t="s">
        <v>20</v>
      </c>
      <c r="H11" s="1629">
        <v>22.671610000000001</v>
      </c>
      <c r="I11" s="1629">
        <v>21.2</v>
      </c>
      <c r="J11" s="1629">
        <v>20.475461400991289</v>
      </c>
      <c r="K11" s="1445">
        <f t="shared" si="0"/>
        <v>-0.72453859900871009</v>
      </c>
      <c r="Y11"/>
      <c r="Z11"/>
      <c r="AA11"/>
      <c r="AB11"/>
    </row>
    <row r="12" spans="1:28" ht="15" customHeight="1">
      <c r="A12" s="1933" t="s">
        <v>14</v>
      </c>
      <c r="B12" s="1934">
        <v>21.156470393247666</v>
      </c>
      <c r="C12" s="1934">
        <v>25.423292611917464</v>
      </c>
      <c r="D12" s="1934">
        <v>29.847640922496037</v>
      </c>
      <c r="E12" s="1934">
        <f>0.300549081107094*100</f>
        <v>30.054908110709398</v>
      </c>
      <c r="F12" s="1446"/>
      <c r="G12" s="1553" t="s">
        <v>78</v>
      </c>
      <c r="H12" s="1628" t="s">
        <v>45</v>
      </c>
      <c r="I12" s="1629">
        <v>19.3</v>
      </c>
      <c r="J12" s="1629">
        <v>19.875413662958021</v>
      </c>
      <c r="K12" s="1445">
        <f t="shared" si="0"/>
        <v>0.57541366295802021</v>
      </c>
      <c r="Y12"/>
      <c r="Z12"/>
      <c r="AA12"/>
      <c r="AB12"/>
    </row>
    <row r="13" spans="1:28" ht="15" customHeight="1">
      <c r="A13" s="1933" t="s">
        <v>15</v>
      </c>
      <c r="B13" s="1934" t="s">
        <v>319</v>
      </c>
      <c r="C13" s="1934">
        <v>18.48</v>
      </c>
      <c r="D13" s="1934">
        <v>17.100000000000001</v>
      </c>
      <c r="E13" s="1940">
        <v>16.7</v>
      </c>
      <c r="F13" s="1446"/>
      <c r="G13" s="1553" t="s">
        <v>29</v>
      </c>
      <c r="H13" s="1629">
        <v>16.158537434044302</v>
      </c>
      <c r="I13" s="1629">
        <v>17.370772443323499</v>
      </c>
      <c r="J13" s="1629">
        <v>19.649482495573682</v>
      </c>
      <c r="K13" s="1445">
        <f t="shared" si="0"/>
        <v>2.2787100522501831</v>
      </c>
      <c r="Y13"/>
      <c r="Z13"/>
      <c r="AA13"/>
      <c r="AB13"/>
    </row>
    <row r="14" spans="1:28" ht="15" customHeight="1">
      <c r="A14" s="1933" t="s">
        <v>17</v>
      </c>
      <c r="B14" s="1934">
        <v>11.9525939403128</v>
      </c>
      <c r="C14" s="1934">
        <v>16.91</v>
      </c>
      <c r="D14" s="1934">
        <v>10.24</v>
      </c>
      <c r="E14" s="1934">
        <v>9.3000000000000007</v>
      </c>
      <c r="F14" s="1446"/>
      <c r="G14" s="1553" t="s">
        <v>13</v>
      </c>
      <c r="H14" s="1629">
        <v>11.96349</v>
      </c>
      <c r="I14" s="1629">
        <v>14.139950000000001</v>
      </c>
      <c r="J14" s="1629">
        <v>19.348434922055464</v>
      </c>
      <c r="K14" s="1445">
        <f t="shared" si="0"/>
        <v>5.2084849220554634</v>
      </c>
      <c r="Y14"/>
      <c r="Z14"/>
      <c r="AA14"/>
      <c r="AB14"/>
    </row>
    <row r="15" spans="1:28" ht="15" customHeight="1">
      <c r="A15" s="1933" t="s">
        <v>31</v>
      </c>
      <c r="B15" s="1934">
        <v>16.91</v>
      </c>
      <c r="C15" s="1934">
        <v>19.03</v>
      </c>
      <c r="D15" s="1934">
        <v>19.82</v>
      </c>
      <c r="E15" s="1934">
        <v>18.97</v>
      </c>
      <c r="F15" s="1446"/>
      <c r="G15" s="1553" t="s">
        <v>31</v>
      </c>
      <c r="H15" s="1629">
        <v>16.91</v>
      </c>
      <c r="I15" s="1629">
        <v>19.03</v>
      </c>
      <c r="J15" s="1629">
        <v>18.97</v>
      </c>
      <c r="K15" s="1445">
        <f t="shared" si="0"/>
        <v>-6.0000000000002274E-2</v>
      </c>
      <c r="Y15"/>
      <c r="Z15"/>
      <c r="AA15"/>
      <c r="AB15"/>
    </row>
    <row r="16" spans="1:28" ht="15" customHeight="1">
      <c r="A16" s="1933" t="s">
        <v>268</v>
      </c>
      <c r="B16" s="1934">
        <v>10.99643</v>
      </c>
      <c r="C16" s="1934">
        <v>11.2</v>
      </c>
      <c r="D16" s="1935">
        <v>9.4</v>
      </c>
      <c r="E16" s="1936" t="s">
        <v>45</v>
      </c>
      <c r="F16" s="1446"/>
      <c r="G16" s="1553" t="s">
        <v>284</v>
      </c>
      <c r="H16" s="1629">
        <v>10.76117</v>
      </c>
      <c r="I16" s="1629">
        <v>9.09</v>
      </c>
      <c r="J16" s="1631">
        <v>17.8</v>
      </c>
      <c r="K16" s="1445">
        <f t="shared" si="0"/>
        <v>8.7100000000000009</v>
      </c>
      <c r="Y16"/>
      <c r="Z16"/>
      <c r="AA16"/>
      <c r="AB16"/>
    </row>
    <row r="17" spans="1:28" ht="15" hidden="1" customHeight="1">
      <c r="A17" s="1933" t="s">
        <v>18</v>
      </c>
      <c r="B17" s="1934" t="s">
        <v>319</v>
      </c>
      <c r="C17" s="1934">
        <v>23.34816</v>
      </c>
      <c r="D17" s="1934">
        <v>21.105139999999999</v>
      </c>
      <c r="E17" s="1934"/>
      <c r="F17" s="1446"/>
      <c r="G17" s="1553" t="s">
        <v>15</v>
      </c>
      <c r="H17" s="1628" t="s">
        <v>45</v>
      </c>
      <c r="I17" s="1629">
        <v>18.48</v>
      </c>
      <c r="J17" s="1629">
        <v>16.7</v>
      </c>
      <c r="K17" s="1445">
        <f t="shared" si="0"/>
        <v>-1.7800000000000011</v>
      </c>
      <c r="Y17"/>
      <c r="Z17"/>
      <c r="AA17"/>
      <c r="AB17"/>
    </row>
    <row r="18" spans="1:28" ht="15" customHeight="1">
      <c r="A18" s="1933" t="s">
        <v>18</v>
      </c>
      <c r="B18" s="1936" t="s">
        <v>45</v>
      </c>
      <c r="C18" s="1934">
        <v>23.3</v>
      </c>
      <c r="D18" s="1934">
        <v>21.1</v>
      </c>
      <c r="E18" s="1934">
        <v>22.8</v>
      </c>
      <c r="F18" s="1446"/>
      <c r="G18" s="1553" t="s">
        <v>15</v>
      </c>
      <c r="H18" s="1628" t="s">
        <v>10</v>
      </c>
      <c r="I18" s="1629">
        <v>18.5</v>
      </c>
      <c r="J18" s="1629">
        <v>16.7</v>
      </c>
      <c r="K18" s="1445">
        <f t="shared" si="0"/>
        <v>-1.8000000000000007</v>
      </c>
      <c r="Y18"/>
      <c r="Z18"/>
      <c r="AA18"/>
      <c r="AB18"/>
    </row>
    <row r="19" spans="1:28" ht="15" customHeight="1">
      <c r="A19" s="1933" t="s">
        <v>19</v>
      </c>
      <c r="B19" s="1936" t="s">
        <v>45</v>
      </c>
      <c r="C19" s="1936" t="s">
        <v>45</v>
      </c>
      <c r="D19" s="1936" t="s">
        <v>45</v>
      </c>
      <c r="E19" s="1936" t="s">
        <v>45</v>
      </c>
      <c r="F19" s="1446"/>
      <c r="G19" s="1553" t="s">
        <v>88</v>
      </c>
      <c r="H19" s="1629">
        <v>11.86164</v>
      </c>
      <c r="I19" s="1629">
        <v>14.1</v>
      </c>
      <c r="J19" s="1632">
        <v>15.06353</v>
      </c>
      <c r="K19" s="1445">
        <f t="shared" si="0"/>
        <v>0.96353000000000044</v>
      </c>
      <c r="Y19"/>
      <c r="Z19"/>
      <c r="AA19"/>
      <c r="AB19"/>
    </row>
    <row r="20" spans="1:28" ht="15" customHeight="1">
      <c r="A20" s="1933" t="s">
        <v>20</v>
      </c>
      <c r="B20" s="1934">
        <v>22.671610000000001</v>
      </c>
      <c r="C20" s="1934">
        <v>21.2</v>
      </c>
      <c r="D20" s="1934">
        <v>20.482017571406001</v>
      </c>
      <c r="E20" s="1934">
        <v>20.475461400991289</v>
      </c>
      <c r="F20" s="1446"/>
      <c r="G20" s="1553" t="s">
        <v>199</v>
      </c>
      <c r="H20" s="1629">
        <v>14.27852</v>
      </c>
      <c r="I20" s="1629">
        <v>14.3</v>
      </c>
      <c r="J20" s="1629">
        <v>14.025524807801318</v>
      </c>
      <c r="K20" s="1445">
        <f t="shared" si="0"/>
        <v>-0.27447519219868255</v>
      </c>
      <c r="Y20"/>
      <c r="Z20"/>
      <c r="AA20"/>
      <c r="AB20"/>
    </row>
    <row r="21" spans="1:28" ht="15" customHeight="1">
      <c r="A21" s="1933" t="s">
        <v>21</v>
      </c>
      <c r="B21" s="1936" t="s">
        <v>45</v>
      </c>
      <c r="C21" s="1934">
        <v>25</v>
      </c>
      <c r="D21" s="1934">
        <v>25</v>
      </c>
      <c r="E21" s="1936" t="s">
        <v>45</v>
      </c>
      <c r="F21" s="1446"/>
      <c r="G21" s="1553" t="s">
        <v>77</v>
      </c>
      <c r="H21" s="1629">
        <v>14.56827</v>
      </c>
      <c r="I21" s="1629">
        <v>14.88983</v>
      </c>
      <c r="J21" s="1629">
        <v>12.92756</v>
      </c>
      <c r="K21" s="1445">
        <f t="shared" si="0"/>
        <v>-1.9622700000000002</v>
      </c>
      <c r="Y21"/>
      <c r="Z21"/>
      <c r="AA21"/>
      <c r="AB21"/>
    </row>
    <row r="22" spans="1:28" ht="15" customHeight="1">
      <c r="A22" s="1933" t="s">
        <v>77</v>
      </c>
      <c r="B22" s="1934">
        <v>14.56827</v>
      </c>
      <c r="C22" s="1934">
        <v>14.88983</v>
      </c>
      <c r="D22" s="1934">
        <v>12.92756</v>
      </c>
      <c r="E22" s="1936" t="s">
        <v>45</v>
      </c>
      <c r="F22" s="1446"/>
      <c r="G22" s="1553" t="s">
        <v>80</v>
      </c>
      <c r="H22" s="1629">
        <v>11.1999</v>
      </c>
      <c r="I22" s="1629">
        <v>11.2</v>
      </c>
      <c r="J22" s="1629">
        <v>10.3</v>
      </c>
      <c r="K22" s="1445">
        <f t="shared" si="0"/>
        <v>-0.89999999999999858</v>
      </c>
      <c r="Y22"/>
      <c r="Z22"/>
      <c r="AA22"/>
      <c r="AB22"/>
    </row>
    <row r="23" spans="1:28" ht="15" customHeight="1">
      <c r="A23" s="1933" t="s">
        <v>78</v>
      </c>
      <c r="B23" s="1936" t="s">
        <v>45</v>
      </c>
      <c r="C23" s="1934">
        <v>19.3</v>
      </c>
      <c r="D23" s="1934">
        <v>19.600000000000001</v>
      </c>
      <c r="E23" s="1934">
        <v>19.875413662958021</v>
      </c>
      <c r="F23" s="1446"/>
      <c r="G23" s="1553" t="s">
        <v>246</v>
      </c>
      <c r="H23" s="1629"/>
      <c r="I23" s="1874">
        <v>10.9</v>
      </c>
      <c r="J23" s="1875">
        <v>9.6</v>
      </c>
      <c r="K23" s="1445">
        <f t="shared" si="0"/>
        <v>-1.3000000000000007</v>
      </c>
      <c r="Y23"/>
      <c r="Z23"/>
      <c r="AA23"/>
      <c r="AB23"/>
    </row>
    <row r="24" spans="1:28" ht="15" customHeight="1">
      <c r="A24" s="1933" t="s">
        <v>199</v>
      </c>
      <c r="B24" s="1934">
        <v>14.27852</v>
      </c>
      <c r="C24" s="1934">
        <v>14.3</v>
      </c>
      <c r="D24" s="1934">
        <v>13.5</v>
      </c>
      <c r="E24" s="1934">
        <v>14.025524807801318</v>
      </c>
      <c r="F24" s="1446"/>
      <c r="G24" s="1553" t="s">
        <v>268</v>
      </c>
      <c r="H24" s="1629">
        <v>10.99643</v>
      </c>
      <c r="I24" s="1629">
        <v>11.2</v>
      </c>
      <c r="J24" s="1627">
        <v>9.4</v>
      </c>
      <c r="K24" s="1445">
        <f t="shared" si="0"/>
        <v>-1.7999999999999989</v>
      </c>
      <c r="N24" s="1633"/>
      <c r="O24" s="1633"/>
      <c r="P24" s="260"/>
      <c r="Q24" s="260"/>
      <c r="R24" s="260"/>
      <c r="S24" s="260"/>
      <c r="T24" s="260"/>
      <c r="U24" s="260"/>
      <c r="V24" s="260"/>
      <c r="Y24"/>
      <c r="Z24"/>
      <c r="AA24"/>
      <c r="AB24"/>
    </row>
    <row r="25" spans="1:28" ht="15" customHeight="1">
      <c r="A25" s="1933" t="s">
        <v>80</v>
      </c>
      <c r="B25" s="1934">
        <v>11.1999</v>
      </c>
      <c r="C25" s="1934">
        <v>11.2</v>
      </c>
      <c r="D25" s="1934">
        <v>10.3</v>
      </c>
      <c r="E25" s="1936" t="s">
        <v>45</v>
      </c>
      <c r="F25" s="1446"/>
      <c r="G25" s="1553" t="s">
        <v>17</v>
      </c>
      <c r="H25" s="1629">
        <v>11.9525939403128</v>
      </c>
      <c r="I25" s="1629">
        <v>16.91</v>
      </c>
      <c r="J25" s="1629">
        <v>9.3000000000000007</v>
      </c>
      <c r="K25" s="1445">
        <f t="shared" si="0"/>
        <v>-7.6099999999999994</v>
      </c>
      <c r="N25" s="1606"/>
      <c r="O25" s="1606"/>
      <c r="P25" s="260"/>
      <c r="Q25" s="260"/>
      <c r="R25" s="260"/>
      <c r="S25" s="260"/>
      <c r="T25" s="260"/>
      <c r="U25" s="260"/>
      <c r="V25" s="260"/>
      <c r="Y25"/>
      <c r="Z25"/>
      <c r="AA25"/>
      <c r="AB25"/>
    </row>
    <row r="26" spans="1:28" ht="15" customHeight="1">
      <c r="A26" s="1933" t="s">
        <v>284</v>
      </c>
      <c r="B26" s="1934">
        <v>10.76117</v>
      </c>
      <c r="C26" s="1934">
        <v>9.09</v>
      </c>
      <c r="D26" s="1941">
        <v>18.8</v>
      </c>
      <c r="E26" s="1941">
        <v>17.8</v>
      </c>
      <c r="F26" s="1446"/>
      <c r="G26" s="1131"/>
      <c r="H26" s="1131"/>
      <c r="I26" s="1131"/>
      <c r="J26" s="1131"/>
      <c r="K26" s="1445">
        <f t="shared" si="0"/>
        <v>0</v>
      </c>
      <c r="M26" s="1634"/>
      <c r="N26" s="1591"/>
      <c r="O26" s="1591"/>
      <c r="P26" s="1128"/>
      <c r="Q26" s="260"/>
      <c r="R26" s="260"/>
      <c r="S26" s="260"/>
      <c r="T26" s="260"/>
      <c r="U26" s="260"/>
      <c r="V26" s="260"/>
      <c r="Y26"/>
      <c r="Z26"/>
      <c r="AA26"/>
      <c r="AB26"/>
    </row>
    <row r="27" spans="1:28" ht="15" customHeight="1">
      <c r="A27" s="1933" t="s">
        <v>35</v>
      </c>
      <c r="B27" s="1936" t="s">
        <v>45</v>
      </c>
      <c r="C27" s="1936" t="s">
        <v>45</v>
      </c>
      <c r="D27" s="1936" t="s">
        <v>45</v>
      </c>
      <c r="E27" s="1936" t="s">
        <v>45</v>
      </c>
      <c r="F27" s="1446"/>
      <c r="G27" s="1553" t="s">
        <v>23</v>
      </c>
      <c r="H27" s="1874">
        <v>15.19476597649852</v>
      </c>
      <c r="I27" s="1878">
        <v>17.199721088978933</v>
      </c>
      <c r="J27" s="1878">
        <v>18.512512877788144</v>
      </c>
      <c r="K27" s="1445">
        <f t="shared" si="0"/>
        <v>1.3127917888092107</v>
      </c>
      <c r="M27" s="1600"/>
      <c r="N27" s="260"/>
      <c r="O27" s="260"/>
      <c r="P27" s="260"/>
      <c r="Q27" s="260"/>
      <c r="R27" s="260"/>
      <c r="S27" s="260"/>
      <c r="T27" s="260"/>
      <c r="U27" s="260"/>
      <c r="V27" s="260"/>
      <c r="Y27"/>
      <c r="Z27"/>
      <c r="AA27"/>
      <c r="AB27"/>
    </row>
    <row r="28" spans="1:28" ht="13.5" customHeight="1">
      <c r="A28" s="1933" t="s">
        <v>22</v>
      </c>
      <c r="B28" s="1936" t="s">
        <v>45</v>
      </c>
      <c r="C28" s="1934">
        <v>10.09005</v>
      </c>
      <c r="D28" s="1936" t="s">
        <v>45</v>
      </c>
      <c r="E28" s="1936" t="s">
        <v>45</v>
      </c>
      <c r="F28" s="1446"/>
      <c r="H28" s="350"/>
      <c r="I28" s="350"/>
      <c r="J28" s="350"/>
      <c r="M28" s="1129"/>
      <c r="N28" s="260"/>
      <c r="O28" s="260"/>
      <c r="P28" s="260"/>
      <c r="Q28" s="260"/>
      <c r="R28" s="260"/>
      <c r="S28" s="260"/>
      <c r="T28" s="260"/>
      <c r="U28" s="260"/>
      <c r="V28" s="260"/>
      <c r="Y28"/>
      <c r="Z28"/>
      <c r="AA28"/>
      <c r="AB28"/>
    </row>
    <row r="29" spans="1:28" ht="15">
      <c r="A29" s="1933"/>
      <c r="B29" s="1934"/>
      <c r="C29" s="1934"/>
      <c r="D29" s="1934"/>
      <c r="E29" s="1940"/>
      <c r="F29" s="1446"/>
      <c r="G29" s="1447"/>
      <c r="H29" s="1448"/>
      <c r="I29" s="1448"/>
      <c r="J29" s="1448"/>
      <c r="N29" s="260"/>
      <c r="O29" s="260"/>
      <c r="P29" s="260"/>
      <c r="Q29" s="260"/>
      <c r="R29" s="260"/>
      <c r="S29" s="260"/>
      <c r="T29" s="260"/>
      <c r="U29" s="260"/>
      <c r="V29" s="260"/>
      <c r="Y29"/>
      <c r="Z29"/>
      <c r="AA29"/>
      <c r="AB29"/>
    </row>
    <row r="30" spans="1:28">
      <c r="A30" s="1933" t="s">
        <v>23</v>
      </c>
      <c r="B30" s="1937">
        <v>15.19476597649852</v>
      </c>
      <c r="C30" s="1942">
        <v>17.199721088978933</v>
      </c>
      <c r="D30" s="1942">
        <v>17.715481341212669</v>
      </c>
      <c r="E30" s="1942">
        <v>18.512512877788144</v>
      </c>
      <c r="F30" s="1446"/>
      <c r="G30" s="1635" t="s">
        <v>653</v>
      </c>
      <c r="H30" s="1446"/>
      <c r="I30" s="1446"/>
      <c r="J30" s="1446"/>
      <c r="M30" s="1588"/>
      <c r="N30" s="260"/>
      <c r="O30" s="260"/>
      <c r="P30" s="260"/>
      <c r="Q30" s="260"/>
      <c r="R30" s="260"/>
      <c r="S30" s="260"/>
      <c r="T30" s="260"/>
      <c r="U30" s="260"/>
      <c r="V30" s="260"/>
    </row>
    <row r="31" spans="1:28">
      <c r="A31" s="57"/>
      <c r="B31" s="1719"/>
      <c r="C31" s="1719"/>
      <c r="D31" s="1719"/>
      <c r="E31" s="1719"/>
      <c r="F31" s="57"/>
      <c r="I31" s="1124"/>
      <c r="J31" s="1130"/>
      <c r="K31" s="1130"/>
      <c r="L31" s="1130"/>
      <c r="N31" s="260"/>
      <c r="O31" s="260"/>
      <c r="P31" s="260"/>
      <c r="Q31" s="260"/>
      <c r="R31" s="260"/>
      <c r="S31" s="260"/>
      <c r="T31" s="260"/>
      <c r="U31" s="260"/>
      <c r="V31" s="260"/>
    </row>
    <row r="32" spans="1:28">
      <c r="A32" s="1636" t="s">
        <v>813</v>
      </c>
      <c r="B32" s="1637"/>
      <c r="C32" s="1637"/>
      <c r="D32" s="1637"/>
      <c r="E32" s="1124"/>
      <c r="F32" s="1124"/>
      <c r="G32" s="1124"/>
      <c r="H32" s="1124"/>
      <c r="I32" s="1124"/>
      <c r="J32" s="1124"/>
      <c r="K32" s="1124"/>
      <c r="L32" s="1124"/>
    </row>
    <row r="33" spans="1:23" ht="14.25">
      <c r="A33" s="1600" t="s">
        <v>814</v>
      </c>
      <c r="B33" s="1625"/>
      <c r="C33" s="1625"/>
      <c r="D33" s="1625"/>
    </row>
    <row r="34" spans="1:23" ht="14.25">
      <c r="A34" s="1588" t="s">
        <v>1016</v>
      </c>
      <c r="B34" s="1625"/>
      <c r="C34" s="1625"/>
      <c r="D34" s="1625"/>
      <c r="G34" s="1131"/>
      <c r="H34" s="1131"/>
      <c r="I34" s="1131"/>
      <c r="J34" s="1131"/>
      <c r="K34" s="1131"/>
    </row>
    <row r="35" spans="1:23" ht="14.25">
      <c r="A35" s="1588" t="s">
        <v>993</v>
      </c>
      <c r="B35" s="1638"/>
      <c r="C35" s="1638"/>
      <c r="D35" s="1638"/>
      <c r="E35" s="1131"/>
      <c r="F35" s="1131"/>
      <c r="G35" s="1131"/>
      <c r="H35" s="1131"/>
      <c r="I35" s="1131"/>
      <c r="J35" s="1131"/>
      <c r="K35" s="1131"/>
      <c r="L35" s="1131"/>
      <c r="M35" s="1131"/>
      <c r="N35" s="1131"/>
    </row>
    <row r="36" spans="1:23" ht="14.25">
      <c r="A36" s="1128" t="s">
        <v>1015</v>
      </c>
      <c r="B36" s="1638"/>
      <c r="C36" s="1638"/>
      <c r="D36" s="1638"/>
      <c r="E36" s="1131"/>
      <c r="F36" s="1131"/>
      <c r="G36" s="1131"/>
      <c r="H36" s="1131"/>
      <c r="I36" s="1131"/>
      <c r="J36" s="1131"/>
      <c r="K36" s="1131"/>
      <c r="L36" s="1131"/>
      <c r="M36" s="1131"/>
      <c r="N36" s="1131"/>
    </row>
    <row r="37" spans="1:23" ht="14.25">
      <c r="A37" s="1588" t="s">
        <v>26</v>
      </c>
      <c r="B37" s="1625"/>
      <c r="C37" s="1625"/>
      <c r="D37" s="1625"/>
      <c r="F37" s="1131"/>
      <c r="G37" s="1830"/>
      <c r="H37" s="1830"/>
      <c r="I37" s="1830"/>
      <c r="J37" s="1830"/>
      <c r="K37" s="1128"/>
    </row>
    <row r="38" spans="1:23">
      <c r="A38" s="1912" t="s">
        <v>246</v>
      </c>
      <c r="B38" s="771" t="s">
        <v>1011</v>
      </c>
      <c r="C38" s="1835"/>
      <c r="D38" s="1830"/>
      <c r="E38" s="1830"/>
      <c r="F38" s="1830"/>
      <c r="G38" s="1128"/>
      <c r="H38" s="1128"/>
      <c r="I38" s="1128"/>
      <c r="J38" s="1128"/>
      <c r="K38" s="1128"/>
      <c r="L38" s="1128"/>
      <c r="M38" s="1128"/>
      <c r="N38" s="1128"/>
      <c r="O38" s="1128"/>
      <c r="P38" s="1131"/>
    </row>
    <row r="39" spans="1:23">
      <c r="A39" s="1610" t="s">
        <v>13</v>
      </c>
      <c r="B39" s="1610" t="s">
        <v>827</v>
      </c>
      <c r="C39" s="1610"/>
      <c r="D39" s="1610"/>
      <c r="E39" s="1610"/>
      <c r="F39" s="1610"/>
      <c r="G39" s="260"/>
      <c r="H39" s="260"/>
      <c r="I39" s="260"/>
      <c r="J39" s="260"/>
      <c r="K39" s="260"/>
      <c r="L39" s="260"/>
      <c r="M39" s="260"/>
      <c r="N39" s="260"/>
      <c r="O39" s="260"/>
      <c r="P39" s="260"/>
      <c r="Q39" s="260"/>
      <c r="R39" s="260"/>
      <c r="S39" s="260"/>
      <c r="T39" s="260"/>
      <c r="U39" s="260"/>
      <c r="V39" s="260"/>
      <c r="W39" s="260"/>
    </row>
    <row r="40" spans="1:23">
      <c r="A40" s="2414" t="s">
        <v>29</v>
      </c>
      <c r="B40" s="260" t="s">
        <v>296</v>
      </c>
      <c r="C40" s="260"/>
      <c r="D40" s="260"/>
      <c r="E40" s="260"/>
      <c r="F40" s="260"/>
      <c r="G40" s="260"/>
      <c r="H40" s="260"/>
      <c r="I40" s="260"/>
      <c r="J40" s="260"/>
      <c r="K40" s="260"/>
      <c r="L40" s="260"/>
      <c r="M40" s="260"/>
      <c r="N40" s="260"/>
      <c r="O40" s="260"/>
      <c r="P40" s="260"/>
      <c r="Q40" s="260"/>
      <c r="R40" s="260"/>
      <c r="S40" s="260"/>
      <c r="T40" s="260"/>
      <c r="U40" s="260"/>
      <c r="V40" s="260"/>
      <c r="W40" s="260"/>
    </row>
    <row r="41" spans="1:23" ht="15" customHeight="1">
      <c r="A41" s="2414"/>
      <c r="B41" s="260" t="s">
        <v>817</v>
      </c>
      <c r="C41" s="260"/>
      <c r="D41" s="260"/>
      <c r="E41" s="260"/>
      <c r="F41" s="260"/>
      <c r="G41" s="1610"/>
      <c r="H41" s="260"/>
      <c r="I41" s="260"/>
      <c r="J41" s="260"/>
      <c r="K41" s="260"/>
      <c r="L41" s="260"/>
      <c r="M41" s="260"/>
      <c r="N41" s="260"/>
      <c r="O41" s="260"/>
      <c r="P41" s="260"/>
      <c r="Q41" s="260"/>
      <c r="R41" s="260"/>
      <c r="S41" s="260"/>
      <c r="T41" s="260"/>
      <c r="U41" s="260"/>
      <c r="V41" s="260"/>
      <c r="W41" s="260"/>
    </row>
    <row r="42" spans="1:23" ht="15" customHeight="1">
      <c r="A42" s="2414"/>
      <c r="B42" s="260" t="s">
        <v>818</v>
      </c>
      <c r="C42" s="260"/>
      <c r="D42" s="260"/>
      <c r="E42" s="260"/>
      <c r="F42" s="260"/>
      <c r="G42" s="260"/>
      <c r="H42" s="260"/>
      <c r="I42" s="260"/>
      <c r="J42" s="260"/>
      <c r="K42" s="260"/>
      <c r="L42" s="260"/>
      <c r="M42" s="260"/>
      <c r="N42" s="260"/>
      <c r="O42" s="260"/>
      <c r="P42" s="260"/>
      <c r="Q42" s="260"/>
      <c r="R42" s="260"/>
      <c r="S42" s="260"/>
      <c r="T42" s="260"/>
      <c r="U42" s="260"/>
      <c r="V42" s="260"/>
      <c r="W42" s="260"/>
    </row>
    <row r="43" spans="1:23" ht="15" customHeight="1">
      <c r="A43" s="2414" t="s">
        <v>78</v>
      </c>
      <c r="B43" s="260" t="s">
        <v>828</v>
      </c>
      <c r="C43" s="260"/>
      <c r="D43" s="260"/>
      <c r="E43" s="260"/>
      <c r="F43" s="260"/>
      <c r="G43" s="260"/>
      <c r="H43" s="260"/>
      <c r="I43" s="260"/>
      <c r="J43" s="260"/>
      <c r="K43" s="260"/>
      <c r="L43" s="260"/>
      <c r="M43" s="260"/>
      <c r="N43" s="260"/>
      <c r="O43" s="260"/>
      <c r="P43" s="260"/>
      <c r="Q43" s="260"/>
      <c r="R43" s="260"/>
      <c r="S43" s="260"/>
      <c r="T43" s="260"/>
      <c r="U43" s="260"/>
      <c r="V43" s="260"/>
      <c r="W43" s="260"/>
    </row>
    <row r="44" spans="1:23" ht="15" customHeight="1">
      <c r="A44" s="2414"/>
      <c r="B44" s="260" t="s">
        <v>829</v>
      </c>
      <c r="C44" s="260"/>
      <c r="D44" s="260"/>
      <c r="E44" s="260"/>
      <c r="F44" s="260"/>
      <c r="G44" s="260"/>
      <c r="H44" s="260"/>
      <c r="I44" s="260"/>
      <c r="J44" s="260"/>
      <c r="K44" s="260"/>
      <c r="L44" s="260"/>
      <c r="M44" s="260"/>
      <c r="N44" s="260"/>
      <c r="O44" s="260"/>
      <c r="P44" s="260"/>
      <c r="Q44" s="260"/>
      <c r="R44" s="260"/>
      <c r="S44" s="260"/>
      <c r="T44" s="260"/>
      <c r="U44" s="260"/>
      <c r="V44" s="260"/>
      <c r="W44" s="260"/>
    </row>
    <row r="45" spans="1:23" ht="15" customHeight="1">
      <c r="A45" s="2414"/>
      <c r="B45" s="260" t="s">
        <v>821</v>
      </c>
      <c r="C45" s="260"/>
      <c r="D45" s="260"/>
      <c r="E45" s="260"/>
      <c r="F45" s="260"/>
      <c r="G45" s="260"/>
      <c r="H45" s="260"/>
      <c r="I45" s="260"/>
      <c r="J45" s="260"/>
      <c r="K45" s="260"/>
      <c r="L45" s="260"/>
      <c r="M45" s="260"/>
      <c r="N45" s="260"/>
      <c r="O45" s="260"/>
      <c r="P45" s="260"/>
      <c r="Q45" s="260"/>
      <c r="R45" s="260"/>
      <c r="S45" s="260"/>
      <c r="T45" s="260"/>
      <c r="U45" s="260"/>
      <c r="V45" s="260"/>
      <c r="W45" s="260"/>
    </row>
    <row r="46" spans="1:23" ht="15" customHeight="1">
      <c r="A46" s="2414"/>
      <c r="B46" s="260" t="s">
        <v>830</v>
      </c>
      <c r="C46" s="260"/>
      <c r="D46" s="260"/>
      <c r="E46" s="260"/>
      <c r="F46" s="260"/>
      <c r="G46" s="260"/>
      <c r="H46" s="260"/>
      <c r="I46" s="260"/>
      <c r="J46" s="260"/>
      <c r="K46" s="260"/>
      <c r="L46" s="260"/>
      <c r="M46" s="260"/>
      <c r="N46" s="260"/>
      <c r="O46" s="260"/>
      <c r="P46" s="260"/>
      <c r="Q46" s="260"/>
      <c r="R46" s="260"/>
      <c r="S46" s="260"/>
      <c r="T46" s="260"/>
      <c r="U46" s="260"/>
      <c r="V46" s="260"/>
      <c r="W46" s="260"/>
    </row>
    <row r="47" spans="1:23" ht="15" customHeight="1">
      <c r="A47" s="260" t="s">
        <v>199</v>
      </c>
      <c r="B47" s="260" t="s">
        <v>831</v>
      </c>
      <c r="C47" s="260"/>
      <c r="D47" s="260"/>
      <c r="E47" s="260"/>
      <c r="F47" s="260"/>
      <c r="G47"/>
      <c r="H47"/>
      <c r="I47"/>
      <c r="J47"/>
      <c r="K47"/>
      <c r="L47" s="260"/>
      <c r="M47" s="260"/>
      <c r="N47" s="260"/>
      <c r="O47" s="260"/>
      <c r="P47" s="260"/>
      <c r="Q47" s="260"/>
      <c r="R47" s="260"/>
      <c r="S47" s="260"/>
      <c r="T47" s="260"/>
      <c r="U47" s="260"/>
      <c r="V47" s="260"/>
      <c r="W47" s="260"/>
    </row>
    <row r="48" spans="1:23" customFormat="1" ht="15" customHeight="1"/>
    <row r="49" customFormat="1" ht="15" customHeight="1"/>
    <row r="50" customFormat="1" ht="15" customHeight="1"/>
    <row r="51" customFormat="1" ht="15" customHeight="1"/>
    <row r="52" customFormat="1" ht="15"/>
    <row r="53" customFormat="1" ht="15"/>
    <row r="54" customFormat="1" ht="15"/>
    <row r="55" customFormat="1" ht="15"/>
    <row r="56" customFormat="1" ht="15"/>
    <row r="57" customFormat="1" ht="15"/>
    <row r="58" customFormat="1" ht="15"/>
    <row r="59" customFormat="1" ht="15"/>
    <row r="60" customFormat="1" ht="15"/>
    <row r="61" customFormat="1" ht="15"/>
    <row r="62" customFormat="1" ht="15"/>
    <row r="63" customFormat="1" ht="15"/>
    <row r="64" customFormat="1" ht="15"/>
    <row r="65" customFormat="1" ht="15"/>
    <row r="66" customFormat="1" ht="15"/>
    <row r="67" customFormat="1" ht="15"/>
    <row r="68" customFormat="1" ht="15"/>
    <row r="69" customFormat="1" ht="15"/>
    <row r="70" customFormat="1" ht="15"/>
    <row r="71" customFormat="1" ht="15"/>
    <row r="72" customFormat="1" ht="15"/>
    <row r="73" customFormat="1" ht="15"/>
    <row r="74" customFormat="1" ht="15"/>
    <row r="75" customFormat="1" ht="15"/>
    <row r="76" customFormat="1" ht="15"/>
    <row r="77" customFormat="1" ht="15"/>
    <row r="78" customFormat="1" ht="15"/>
    <row r="79" customFormat="1" ht="15"/>
    <row r="80" customFormat="1" ht="15"/>
    <row r="81" customFormat="1" ht="15"/>
    <row r="82" customFormat="1" ht="15"/>
    <row r="83" customFormat="1" ht="15"/>
    <row r="84" customFormat="1" ht="15"/>
    <row r="85" customFormat="1" ht="15"/>
    <row r="86" customFormat="1" ht="15"/>
    <row r="87" customFormat="1" ht="15"/>
    <row r="88" customFormat="1" ht="15"/>
    <row r="89" customFormat="1" ht="15"/>
    <row r="90" customFormat="1" ht="15"/>
    <row r="91" customFormat="1" ht="15"/>
    <row r="92" customFormat="1" ht="15"/>
    <row r="93" customFormat="1" ht="15"/>
    <row r="94" customFormat="1" ht="15"/>
    <row r="95" customFormat="1" ht="15"/>
    <row r="96" customFormat="1" ht="15"/>
    <row r="97" customFormat="1" ht="15"/>
    <row r="98" customFormat="1" ht="15"/>
    <row r="99" customFormat="1" ht="15"/>
    <row r="100" customFormat="1" ht="15"/>
    <row r="101" customFormat="1" ht="15"/>
    <row r="102" customFormat="1" ht="15"/>
    <row r="103" customFormat="1" ht="15"/>
    <row r="104" customFormat="1" ht="15"/>
    <row r="105" customFormat="1" ht="15"/>
    <row r="106" customFormat="1" ht="15"/>
    <row r="107" customFormat="1" ht="15"/>
    <row r="108" customFormat="1" ht="15"/>
    <row r="109" customFormat="1" ht="15"/>
    <row r="110" customFormat="1" ht="15"/>
    <row r="111" customFormat="1" ht="15"/>
    <row r="112" customFormat="1" ht="15"/>
    <row r="113" customFormat="1" ht="15"/>
    <row r="114" customFormat="1" ht="15"/>
    <row r="115" customFormat="1" ht="15"/>
    <row r="116" customFormat="1" ht="15"/>
    <row r="117" customFormat="1" ht="15"/>
    <row r="118" customFormat="1" ht="15"/>
    <row r="119" customFormat="1" ht="15"/>
    <row r="120" customFormat="1" ht="15"/>
    <row r="121" customFormat="1" ht="15"/>
    <row r="122" customFormat="1" ht="15"/>
    <row r="123" customFormat="1" ht="15"/>
    <row r="124" customFormat="1" ht="15"/>
    <row r="125" customFormat="1" ht="15"/>
    <row r="126" customFormat="1" ht="15"/>
    <row r="127" customFormat="1" ht="15"/>
    <row r="128" customFormat="1" ht="15"/>
    <row r="129" customFormat="1" ht="15"/>
    <row r="130" customFormat="1" ht="15"/>
    <row r="131" customFormat="1" ht="15"/>
    <row r="132" customFormat="1" ht="15"/>
    <row r="133" customFormat="1" ht="15"/>
    <row r="134" customFormat="1" ht="15"/>
    <row r="135" customFormat="1" ht="15"/>
    <row r="136" customFormat="1" ht="15"/>
    <row r="137" customFormat="1" ht="15"/>
    <row r="138" customFormat="1" ht="15"/>
    <row r="139" customFormat="1" ht="15"/>
    <row r="140" customFormat="1" ht="15"/>
    <row r="141" customFormat="1" ht="15"/>
    <row r="142" customFormat="1" ht="15"/>
    <row r="143" customFormat="1" ht="15"/>
    <row r="144" customFormat="1" ht="15"/>
    <row r="145" customFormat="1" ht="15"/>
    <row r="146" customFormat="1" ht="15"/>
    <row r="147" customFormat="1" ht="15"/>
    <row r="148" customFormat="1" ht="15"/>
    <row r="149" customFormat="1" ht="15"/>
    <row r="150" customFormat="1" ht="15"/>
    <row r="151" customFormat="1" ht="15"/>
    <row r="152" customFormat="1" ht="15"/>
    <row r="153" customFormat="1" ht="15"/>
    <row r="154" customFormat="1" ht="15"/>
    <row r="155" customFormat="1" ht="15"/>
    <row r="156" customFormat="1" ht="15"/>
    <row r="157" customFormat="1" ht="15"/>
    <row r="158" customFormat="1" ht="15"/>
    <row r="159" customFormat="1" ht="15"/>
    <row r="160" customFormat="1" ht="15"/>
    <row r="161" customFormat="1" ht="15"/>
    <row r="162" customFormat="1" ht="15"/>
    <row r="163" customFormat="1" ht="15"/>
    <row r="164" customFormat="1" ht="15"/>
    <row r="165" customFormat="1" ht="15"/>
    <row r="166" customFormat="1" ht="15"/>
    <row r="167" customFormat="1" ht="15"/>
    <row r="168" customFormat="1" ht="15"/>
    <row r="169" customFormat="1" ht="15"/>
    <row r="170" customFormat="1" ht="15"/>
    <row r="171" customFormat="1" ht="15"/>
    <row r="172" customFormat="1" ht="15"/>
    <row r="173" customFormat="1" ht="15"/>
    <row r="174" customFormat="1" ht="15"/>
    <row r="175" customFormat="1" ht="15"/>
    <row r="176" customFormat="1" ht="15"/>
    <row r="177" customFormat="1" ht="15"/>
    <row r="178" customFormat="1" ht="15"/>
    <row r="179" customFormat="1" ht="15"/>
    <row r="180" customFormat="1" ht="15"/>
    <row r="181" customFormat="1" ht="15"/>
    <row r="182" customFormat="1" ht="15"/>
    <row r="183" customFormat="1" ht="15"/>
    <row r="184" customFormat="1" ht="15"/>
    <row r="185" customFormat="1" ht="15"/>
    <row r="186" customFormat="1" ht="15"/>
    <row r="187" customFormat="1" ht="15"/>
    <row r="188" customFormat="1" ht="15"/>
    <row r="189" customFormat="1" ht="15"/>
    <row r="190" customFormat="1" ht="15"/>
    <row r="191" customFormat="1" ht="15"/>
    <row r="192" customFormat="1" ht="15"/>
    <row r="193" customFormat="1" ht="15"/>
    <row r="194" customFormat="1" ht="15"/>
    <row r="195" customFormat="1" ht="15"/>
    <row r="196" customFormat="1" ht="15"/>
    <row r="197" customFormat="1" ht="15"/>
    <row r="198" customFormat="1" ht="15"/>
    <row r="199" customFormat="1" ht="15"/>
    <row r="200" customFormat="1" ht="15"/>
    <row r="201" customFormat="1" ht="15"/>
    <row r="202" customFormat="1" ht="15"/>
    <row r="203" customFormat="1" ht="15"/>
    <row r="204" customFormat="1" ht="15"/>
    <row r="205" customFormat="1" ht="15"/>
    <row r="206" customFormat="1" ht="15"/>
    <row r="207" customFormat="1" ht="15"/>
    <row r="208" customFormat="1" ht="15"/>
    <row r="209" customFormat="1" ht="15"/>
    <row r="210" customFormat="1" ht="15"/>
    <row r="211" customFormat="1" ht="15"/>
    <row r="212" customFormat="1" ht="15"/>
    <row r="213" customFormat="1" ht="15"/>
    <row r="214" customFormat="1" ht="15"/>
    <row r="215" customFormat="1" ht="15"/>
    <row r="216" customFormat="1" ht="15"/>
    <row r="217" customFormat="1" ht="15"/>
    <row r="218" customFormat="1" ht="15"/>
    <row r="219" customFormat="1" ht="15"/>
    <row r="220" customFormat="1" ht="15"/>
    <row r="221" customFormat="1" ht="15"/>
    <row r="222" customFormat="1" ht="15"/>
    <row r="223" customFormat="1" ht="15"/>
    <row r="224" customFormat="1" ht="15"/>
    <row r="225" customFormat="1" ht="15"/>
    <row r="226" customFormat="1" ht="15"/>
    <row r="227" customFormat="1" ht="15"/>
    <row r="228" customFormat="1" ht="15"/>
    <row r="229" customFormat="1" ht="15"/>
    <row r="230" customFormat="1" ht="15"/>
    <row r="231" customFormat="1" ht="15"/>
    <row r="232" customFormat="1" ht="15"/>
    <row r="233" customFormat="1" ht="15"/>
    <row r="234" customFormat="1" ht="15"/>
    <row r="235" customFormat="1" ht="15"/>
    <row r="236" customFormat="1" ht="15"/>
    <row r="237" customFormat="1" ht="15"/>
    <row r="238" customFormat="1" ht="15"/>
    <row r="239" customFormat="1" ht="15"/>
    <row r="240" customFormat="1" ht="15"/>
    <row r="241" customFormat="1" ht="15"/>
    <row r="242" customFormat="1" ht="15"/>
    <row r="243" customFormat="1" ht="15"/>
    <row r="244" customFormat="1" ht="15"/>
    <row r="245" customFormat="1" ht="15"/>
    <row r="246" customFormat="1" ht="15"/>
    <row r="247" customFormat="1" ht="15"/>
    <row r="248" customFormat="1" ht="15"/>
    <row r="249" customFormat="1" ht="15"/>
    <row r="250" customFormat="1" ht="15"/>
    <row r="251" customFormat="1" ht="15"/>
    <row r="252" customFormat="1" ht="15"/>
    <row r="253" customFormat="1" ht="15"/>
    <row r="254" customFormat="1" ht="15"/>
    <row r="255" customFormat="1" ht="15"/>
    <row r="256" customFormat="1" ht="15"/>
    <row r="257" customFormat="1" ht="15"/>
    <row r="258" customFormat="1" ht="15"/>
    <row r="259" customFormat="1" ht="15"/>
    <row r="260" customFormat="1" ht="15"/>
    <row r="261" customFormat="1" ht="15"/>
    <row r="262" customFormat="1" ht="15"/>
    <row r="263" customFormat="1" ht="15"/>
    <row r="264" customFormat="1" ht="15"/>
    <row r="265" customFormat="1" ht="15"/>
    <row r="266" customFormat="1" ht="15"/>
    <row r="267" customFormat="1" ht="15"/>
    <row r="268" customFormat="1" ht="15"/>
    <row r="269" customFormat="1" ht="15"/>
    <row r="270" customFormat="1" ht="15"/>
    <row r="271" customFormat="1" ht="15"/>
    <row r="272" customFormat="1" ht="15"/>
    <row r="273" customFormat="1" ht="15"/>
    <row r="274" customFormat="1" ht="15"/>
    <row r="275" customFormat="1" ht="15"/>
    <row r="276" customFormat="1" ht="15"/>
    <row r="277" customFormat="1" ht="15"/>
    <row r="278" customFormat="1" ht="15"/>
    <row r="279" customFormat="1" ht="15"/>
    <row r="280" customFormat="1" ht="15"/>
    <row r="281" customFormat="1" ht="15"/>
    <row r="282" customFormat="1" ht="15"/>
    <row r="283" customFormat="1" ht="15"/>
    <row r="284" customFormat="1" ht="15"/>
    <row r="285" customFormat="1" ht="15"/>
    <row r="286" customFormat="1" ht="15"/>
    <row r="287" customFormat="1" ht="15"/>
    <row r="288" customFormat="1" ht="15"/>
    <row r="289" spans="7:11" customFormat="1" ht="15"/>
    <row r="290" spans="7:11" customFormat="1" ht="15"/>
    <row r="291" spans="7:11" customFormat="1" ht="15"/>
    <row r="292" spans="7:11" customFormat="1" ht="15"/>
    <row r="293" spans="7:11" customFormat="1" ht="15"/>
    <row r="294" spans="7:11" customFormat="1" ht="15"/>
    <row r="295" spans="7:11" customFormat="1" ht="15"/>
    <row r="296" spans="7:11" customFormat="1" ht="15"/>
    <row r="297" spans="7:11" customFormat="1" ht="15"/>
    <row r="298" spans="7:11" customFormat="1" ht="15"/>
    <row r="299" spans="7:11" customFormat="1" ht="15"/>
    <row r="300" spans="7:11" customFormat="1" ht="15">
      <c r="G300" s="256"/>
      <c r="H300" s="256"/>
      <c r="I300" s="256"/>
      <c r="J300" s="256"/>
      <c r="K300" s="256"/>
    </row>
  </sheetData>
  <mergeCells count="3">
    <mergeCell ref="A1:N1"/>
    <mergeCell ref="A40:A42"/>
    <mergeCell ref="A43:A46"/>
  </mergeCells>
  <pageMargins left="0.17" right="0.74803149606299213" top="0.48" bottom="0.73" header="0.51181102362204722" footer="0.51181102362204722"/>
  <pageSetup scale="78" orientation="landscape" horizontalDpi="4294967292" verticalDpi="4294967292" r:id="rId1"/>
  <drawing r:id="rId2"/>
</worksheet>
</file>

<file path=xl/worksheets/sheet41.xml><?xml version="1.0" encoding="utf-8"?>
<worksheet xmlns="http://schemas.openxmlformats.org/spreadsheetml/2006/main" xmlns:r="http://schemas.openxmlformats.org/officeDocument/2006/relationships">
  <sheetPr>
    <pageSetUpPr fitToPage="1"/>
  </sheetPr>
  <dimension ref="A1:AM68"/>
  <sheetViews>
    <sheetView zoomScale="80" zoomScaleNormal="80" workbookViewId="0"/>
  </sheetViews>
  <sheetFormatPr baseColWidth="10" defaultColWidth="9" defaultRowHeight="14.25"/>
  <cols>
    <col min="1" max="1" width="11.77734375" style="1625" customWidth="1"/>
    <col min="2" max="21" width="4.44140625" style="1625" customWidth="1"/>
    <col min="22" max="22" width="2.77734375" style="1625" customWidth="1"/>
    <col min="23" max="23" width="9" style="1625"/>
    <col min="24" max="25" width="5" style="1625" customWidth="1"/>
    <col min="26" max="26" width="7.109375" style="1625" customWidth="1"/>
    <col min="27" max="27" width="6.21875" style="1625" customWidth="1"/>
    <col min="28" max="16384" width="9" style="1625"/>
  </cols>
  <sheetData>
    <row r="1" spans="1:36" ht="15.75">
      <c r="A1" s="1639" t="s">
        <v>832</v>
      </c>
      <c r="B1" s="1640"/>
      <c r="C1" s="1640"/>
      <c r="D1" s="1640"/>
      <c r="E1" s="1640"/>
      <c r="F1" s="1640"/>
      <c r="G1" s="1640"/>
      <c r="H1" s="1640"/>
      <c r="I1" s="1640"/>
      <c r="J1" s="1640"/>
      <c r="K1" s="1640"/>
      <c r="L1" s="1640"/>
      <c r="M1" s="1640"/>
      <c r="N1" s="1640"/>
      <c r="O1" s="1640"/>
      <c r="P1" s="1640"/>
      <c r="Q1" s="1640"/>
      <c r="R1" s="1640"/>
      <c r="S1" s="1640"/>
      <c r="T1" s="1640"/>
      <c r="U1" s="1640"/>
    </row>
    <row r="2" spans="1:36" ht="30.95" customHeight="1">
      <c r="A2" s="2415" t="s">
        <v>833</v>
      </c>
      <c r="B2" s="2415"/>
      <c r="C2" s="2415"/>
      <c r="D2" s="2415"/>
      <c r="E2" s="2415"/>
      <c r="F2" s="2415"/>
      <c r="G2" s="2415"/>
      <c r="H2" s="2415"/>
      <c r="I2" s="2415"/>
      <c r="J2" s="2415"/>
      <c r="K2" s="2415"/>
      <c r="L2" s="2415"/>
      <c r="M2" s="2415"/>
      <c r="N2" s="2415"/>
      <c r="O2" s="2415"/>
      <c r="P2" s="2415"/>
      <c r="Q2" s="2415"/>
      <c r="R2" s="2415"/>
      <c r="S2" s="2415"/>
    </row>
    <row r="3" spans="1:36">
      <c r="A3" s="1641" t="s">
        <v>834</v>
      </c>
      <c r="B3" s="1641"/>
      <c r="C3" s="1641"/>
      <c r="D3" s="1641"/>
      <c r="E3" s="1641"/>
      <c r="F3" s="1641"/>
      <c r="G3" s="1641"/>
      <c r="H3" s="1642"/>
      <c r="I3" s="1642"/>
      <c r="J3" s="1642"/>
      <c r="K3" s="1642"/>
      <c r="L3" s="1642"/>
      <c r="M3" s="1643"/>
      <c r="N3" s="1643"/>
      <c r="O3" s="1643"/>
      <c r="P3" s="1643"/>
      <c r="Q3" s="1643"/>
      <c r="R3" s="1643"/>
      <c r="S3" s="1643"/>
    </row>
    <row r="4" spans="1:36">
      <c r="A4" s="1643"/>
      <c r="B4" s="1643"/>
      <c r="C4" s="1643"/>
      <c r="D4" s="1643"/>
      <c r="E4" s="1643"/>
      <c r="F4" s="1643"/>
      <c r="G4" s="1643"/>
      <c r="H4" s="1643"/>
      <c r="I4" s="1643"/>
      <c r="J4" s="1643"/>
      <c r="K4" s="1643"/>
      <c r="L4" s="1643"/>
      <c r="M4" s="1643"/>
      <c r="N4" s="1643"/>
      <c r="O4" s="1643"/>
      <c r="P4" s="1643"/>
      <c r="Q4" s="1643"/>
      <c r="R4" s="1643"/>
      <c r="S4" s="1643"/>
    </row>
    <row r="5" spans="1:36">
      <c r="A5" s="1644"/>
      <c r="B5" s="2416" t="s">
        <v>835</v>
      </c>
      <c r="C5" s="2416"/>
      <c r="D5" s="2416"/>
      <c r="E5" s="2416"/>
      <c r="F5" s="2416"/>
      <c r="G5" s="2416"/>
      <c r="H5" s="2416"/>
      <c r="I5" s="2416"/>
      <c r="J5" s="2416"/>
      <c r="K5" s="2416"/>
      <c r="L5" s="2416"/>
      <c r="M5" s="2416"/>
      <c r="N5" s="2416"/>
      <c r="O5" s="2416"/>
      <c r="P5" s="2416"/>
      <c r="Q5" s="2416"/>
      <c r="R5" s="2416"/>
      <c r="S5" s="2416"/>
      <c r="T5" s="2416"/>
      <c r="U5" s="1645"/>
      <c r="AB5" s="1641" t="s">
        <v>912</v>
      </c>
      <c r="AJ5" s="1641" t="s">
        <v>911</v>
      </c>
    </row>
    <row r="6" spans="1:36">
      <c r="A6" s="1646"/>
      <c r="B6" s="2417" t="s">
        <v>836</v>
      </c>
      <c r="C6" s="2417"/>
      <c r="D6" s="2417"/>
      <c r="E6" s="1647"/>
      <c r="F6" s="2417" t="s">
        <v>837</v>
      </c>
      <c r="G6" s="2417"/>
      <c r="H6" s="2417"/>
      <c r="I6" s="1647"/>
      <c r="J6" s="2418" t="s">
        <v>838</v>
      </c>
      <c r="K6" s="2418"/>
      <c r="L6" s="2418"/>
      <c r="M6" s="1648"/>
      <c r="N6" s="2417" t="s">
        <v>839</v>
      </c>
      <c r="O6" s="2417"/>
      <c r="P6" s="2417"/>
      <c r="Q6" s="1647"/>
      <c r="R6" s="2419" t="s">
        <v>840</v>
      </c>
      <c r="S6" s="2419"/>
      <c r="T6" s="2419"/>
      <c r="U6" s="1649"/>
      <c r="W6" s="1650"/>
      <c r="X6" s="2420" t="s">
        <v>841</v>
      </c>
      <c r="Y6" s="2420"/>
      <c r="Z6" s="2420"/>
      <c r="AA6" s="2420"/>
    </row>
    <row r="7" spans="1:36">
      <c r="A7" s="1646"/>
      <c r="B7" s="1651">
        <v>2008</v>
      </c>
      <c r="C7" s="1652" t="s">
        <v>317</v>
      </c>
      <c r="D7" s="1652" t="s">
        <v>318</v>
      </c>
      <c r="E7" s="1652">
        <v>2014</v>
      </c>
      <c r="F7" s="1652" t="s">
        <v>316</v>
      </c>
      <c r="G7" s="1652" t="s">
        <v>317</v>
      </c>
      <c r="H7" s="1652" t="s">
        <v>318</v>
      </c>
      <c r="I7" s="1652">
        <v>2014</v>
      </c>
      <c r="J7" s="1653" t="s">
        <v>316</v>
      </c>
      <c r="K7" s="1653" t="s">
        <v>317</v>
      </c>
      <c r="L7" s="1653" t="s">
        <v>318</v>
      </c>
      <c r="M7" s="1653">
        <v>2014</v>
      </c>
      <c r="N7" s="1652" t="s">
        <v>316</v>
      </c>
      <c r="O7" s="1652" t="s">
        <v>317</v>
      </c>
      <c r="P7" s="1652" t="s">
        <v>318</v>
      </c>
      <c r="Q7" s="1652">
        <v>2014</v>
      </c>
      <c r="R7" s="1652" t="s">
        <v>316</v>
      </c>
      <c r="S7" s="1652" t="s">
        <v>317</v>
      </c>
      <c r="T7" s="1652" t="s">
        <v>318</v>
      </c>
      <c r="U7" s="1652">
        <v>2014</v>
      </c>
      <c r="W7" s="1650"/>
      <c r="X7" s="1650" t="s">
        <v>263</v>
      </c>
      <c r="Y7" s="1650" t="s">
        <v>51</v>
      </c>
      <c r="Z7" s="1650" t="s">
        <v>267</v>
      </c>
      <c r="AA7" s="1650" t="s">
        <v>330</v>
      </c>
    </row>
    <row r="8" spans="1:36">
      <c r="A8" s="1654"/>
      <c r="B8" s="1655"/>
      <c r="C8" s="1655"/>
      <c r="D8" s="1655"/>
      <c r="E8" s="1655"/>
      <c r="F8" s="1655"/>
      <c r="G8" s="1655"/>
      <c r="H8" s="1655"/>
      <c r="I8" s="1655"/>
      <c r="J8" s="1655"/>
      <c r="K8" s="1655"/>
      <c r="L8" s="1655"/>
      <c r="M8" s="1655"/>
      <c r="N8" s="1655"/>
      <c r="O8" s="1655"/>
      <c r="P8" s="1655"/>
      <c r="Q8" s="1655"/>
      <c r="R8" s="1656"/>
      <c r="S8" s="1656"/>
      <c r="T8" s="1656"/>
      <c r="U8" s="1656"/>
    </row>
    <row r="9" spans="1:36">
      <c r="A9" s="1943" t="s">
        <v>88</v>
      </c>
      <c r="B9" s="1944">
        <v>0.32735396629800617</v>
      </c>
      <c r="C9" s="1944">
        <v>0.34258497371169983</v>
      </c>
      <c r="D9" s="1945">
        <v>0.40239389516783708</v>
      </c>
      <c r="E9" s="1936" t="s">
        <v>45</v>
      </c>
      <c r="F9" s="1945">
        <v>1.5261505867484366</v>
      </c>
      <c r="G9" s="1945">
        <v>1.5239856876507416</v>
      </c>
      <c r="H9" s="1945">
        <v>1.6335720830647142</v>
      </c>
      <c r="I9" s="1936" t="s">
        <v>45</v>
      </c>
      <c r="J9" s="1945">
        <v>1.7613505057356149</v>
      </c>
      <c r="K9" s="1945">
        <v>1.8333311238328474</v>
      </c>
      <c r="L9" s="1945">
        <v>2.0824647871649273</v>
      </c>
      <c r="M9" s="1936" t="s">
        <v>45</v>
      </c>
      <c r="N9" s="1945">
        <v>0.7632642056865645</v>
      </c>
      <c r="O9" s="1945">
        <v>0.90679459706393373</v>
      </c>
      <c r="P9" s="1945">
        <v>1.0470708044716015</v>
      </c>
      <c r="Q9" s="1936" t="s">
        <v>45</v>
      </c>
      <c r="R9" s="1946">
        <v>4.3781192644686229</v>
      </c>
      <c r="S9" s="1946">
        <v>4.606696382259222</v>
      </c>
      <c r="T9" s="1946">
        <v>5.1655015698690807</v>
      </c>
      <c r="U9" s="1936" t="s">
        <v>45</v>
      </c>
      <c r="W9" s="1658" t="s">
        <v>15</v>
      </c>
      <c r="X9" s="1657">
        <v>0.24</v>
      </c>
      <c r="Y9" s="1657">
        <v>6.11</v>
      </c>
      <c r="Z9" s="1657">
        <v>1.43</v>
      </c>
      <c r="AA9" s="1657">
        <v>2.38</v>
      </c>
    </row>
    <row r="10" spans="1:36">
      <c r="A10" s="1943" t="s">
        <v>12</v>
      </c>
      <c r="B10" s="1947">
        <v>0.18824434635922171</v>
      </c>
      <c r="C10" s="1947">
        <v>0.22563595157417826</v>
      </c>
      <c r="D10" s="1947">
        <v>0.33727869658541837</v>
      </c>
      <c r="E10" s="1947">
        <v>0.39703794714562018</v>
      </c>
      <c r="F10" s="1947">
        <v>3.6925850681041941</v>
      </c>
      <c r="G10" s="1947">
        <v>3.8694211945501129</v>
      </c>
      <c r="H10" s="1947">
        <v>3.4748690765335919</v>
      </c>
      <c r="I10" s="1947">
        <v>3.1226924339598465</v>
      </c>
      <c r="J10" s="1947">
        <v>1.0140356930647203</v>
      </c>
      <c r="K10" s="1947">
        <v>1.1013976420696503</v>
      </c>
      <c r="L10" s="1947">
        <v>1.564711501757778</v>
      </c>
      <c r="M10" s="1947">
        <v>2.0625848416037944</v>
      </c>
      <c r="N10" s="1947">
        <v>2.047100234747838</v>
      </c>
      <c r="O10" s="1947">
        <v>2.2684319695205177</v>
      </c>
      <c r="P10" s="1947">
        <v>2.1442381365217904</v>
      </c>
      <c r="Q10" s="1947">
        <v>2.3126939265479085</v>
      </c>
      <c r="R10" s="1948">
        <v>7.282412267729069</v>
      </c>
      <c r="S10" s="1948">
        <v>7.8101902467447246</v>
      </c>
      <c r="T10" s="1948">
        <v>7.8986795146206505</v>
      </c>
      <c r="U10" s="1948">
        <v>8.2600693969565011</v>
      </c>
      <c r="W10" s="1658" t="s">
        <v>19</v>
      </c>
      <c r="X10" s="1667">
        <v>0.47310999999999998</v>
      </c>
      <c r="Y10" s="1667">
        <v>3.0549599999999999</v>
      </c>
      <c r="Z10" s="1876" t="s">
        <v>45</v>
      </c>
      <c r="AA10" s="1667">
        <v>0.97241999999999995</v>
      </c>
    </row>
    <row r="11" spans="1:36">
      <c r="A11" s="1943" t="s">
        <v>13</v>
      </c>
      <c r="B11" s="1945">
        <v>0.41103000000000001</v>
      </c>
      <c r="C11" s="1945">
        <v>0.44313000000000002</v>
      </c>
      <c r="D11" s="1945">
        <v>0.6</v>
      </c>
      <c r="E11" s="1945">
        <v>0.7</v>
      </c>
      <c r="F11" s="1945">
        <v>1.72482</v>
      </c>
      <c r="G11" s="1945">
        <v>1.8238799999999999</v>
      </c>
      <c r="H11" s="1945">
        <v>1.8</v>
      </c>
      <c r="I11" s="1945">
        <v>1.8</v>
      </c>
      <c r="J11" s="1945">
        <v>2.4081000000000001</v>
      </c>
      <c r="K11" s="1945">
        <v>2.6004999999999998</v>
      </c>
      <c r="L11" s="1945">
        <v>2.9</v>
      </c>
      <c r="M11" s="1945">
        <v>2.9</v>
      </c>
      <c r="N11" s="1945">
        <v>0.85972999999999999</v>
      </c>
      <c r="O11" s="1945">
        <v>0.95474000000000003</v>
      </c>
      <c r="P11" s="1945">
        <v>1.1000000000000001</v>
      </c>
      <c r="Q11" s="1945">
        <v>1.2</v>
      </c>
      <c r="R11" s="1946">
        <v>5.08</v>
      </c>
      <c r="S11" s="1946">
        <v>5.8222500000000004</v>
      </c>
      <c r="T11" s="1946">
        <v>6.4</v>
      </c>
      <c r="U11" s="1946">
        <v>6.6</v>
      </c>
      <c r="W11" s="1658" t="s">
        <v>12</v>
      </c>
      <c r="X11" s="1661">
        <v>0.35420000000000001</v>
      </c>
      <c r="Y11" s="1661">
        <v>3.1226924339598465</v>
      </c>
      <c r="Z11" s="1661">
        <v>2.0625848416037944</v>
      </c>
      <c r="AA11" s="1661">
        <v>2.3126939265479085</v>
      </c>
    </row>
    <row r="12" spans="1:36">
      <c r="A12" s="1943" t="s">
        <v>29</v>
      </c>
      <c r="B12" s="1945">
        <v>0.45078506470000002</v>
      </c>
      <c r="C12" s="1945">
        <v>0.599197274773</v>
      </c>
      <c r="D12" s="1945">
        <v>0.63386936947999994</v>
      </c>
      <c r="E12" s="1945">
        <v>0.74821552477700004</v>
      </c>
      <c r="F12" s="1945">
        <v>1.4635322338000001</v>
      </c>
      <c r="G12" s="1945">
        <v>1.418857877522</v>
      </c>
      <c r="H12" s="1945">
        <v>1.4502597449379999</v>
      </c>
      <c r="I12" s="1945">
        <v>1.4073466980730001</v>
      </c>
      <c r="J12" s="1945">
        <v>1.522424750738</v>
      </c>
      <c r="K12" s="1945">
        <v>1.454498268796</v>
      </c>
      <c r="L12" s="1945">
        <v>1.4825404487139999</v>
      </c>
      <c r="M12" s="1945">
        <v>1.428811094878</v>
      </c>
      <c r="N12" s="1945">
        <v>0.58352031266399995</v>
      </c>
      <c r="O12" s="1945">
        <v>0.99835193174100001</v>
      </c>
      <c r="P12" s="1945">
        <v>0.95486911685800002</v>
      </c>
      <c r="Q12" s="1945">
        <v>1.2342761082910001</v>
      </c>
      <c r="R12" s="1946">
        <v>4.0202623619009996</v>
      </c>
      <c r="S12" s="1946">
        <v>4.4709053528310001</v>
      </c>
      <c r="T12" s="1946">
        <v>4.5215386799899999</v>
      </c>
      <c r="U12" s="1946">
        <v>4.8186494260190003</v>
      </c>
      <c r="W12" s="1658" t="s">
        <v>14</v>
      </c>
      <c r="X12" s="1657">
        <v>0.45078102541539394</v>
      </c>
      <c r="Y12" s="1657">
        <v>2.7651781293867179</v>
      </c>
      <c r="Z12" s="1657">
        <v>2.2958431055454076</v>
      </c>
      <c r="AA12" s="1657">
        <v>1.3511761134227849</v>
      </c>
    </row>
    <row r="13" spans="1:36">
      <c r="A13" s="1943" t="s">
        <v>30</v>
      </c>
      <c r="B13" s="1949">
        <v>0.25318448343488298</v>
      </c>
      <c r="C13" s="1949">
        <v>0.25353401342869503</v>
      </c>
      <c r="D13" s="1949">
        <v>0.27432325261959201</v>
      </c>
      <c r="E13" s="1949">
        <v>0.25187238406331203</v>
      </c>
      <c r="F13" s="1949">
        <v>1.7501498072292201</v>
      </c>
      <c r="G13" s="1949">
        <v>1.7986918167209101</v>
      </c>
      <c r="H13" s="1949">
        <v>1.6403573974227299</v>
      </c>
      <c r="I13" s="1949">
        <v>1.58615838344217</v>
      </c>
      <c r="J13" s="1949">
        <v>1.5249966556860399</v>
      </c>
      <c r="K13" s="1949">
        <v>1.75830750706843</v>
      </c>
      <c r="L13" s="1949">
        <v>1.67500947950205</v>
      </c>
      <c r="M13" s="1949">
        <v>1.6706315460223999</v>
      </c>
      <c r="N13" s="1949">
        <v>0.88557209554159999</v>
      </c>
      <c r="O13" s="1949">
        <v>1.04529978347602</v>
      </c>
      <c r="P13" s="1949">
        <v>0.95495892718096997</v>
      </c>
      <c r="Q13" s="1949">
        <v>1.0144213241050399</v>
      </c>
      <c r="R13" s="1950">
        <v>4.4139030418917429</v>
      </c>
      <c r="S13" s="1950">
        <v>4.8558331206940553</v>
      </c>
      <c r="T13" s="1950">
        <v>4.5446490567253415</v>
      </c>
      <c r="U13" s="1950">
        <v>4.5230836376329222</v>
      </c>
      <c r="V13" s="1660"/>
      <c r="W13" s="1658" t="s">
        <v>80</v>
      </c>
      <c r="X13" s="1657">
        <v>0.38</v>
      </c>
      <c r="Y13" s="1657">
        <v>2.56</v>
      </c>
      <c r="Z13" s="1657">
        <v>1.04</v>
      </c>
      <c r="AA13" s="1657">
        <v>0.67</v>
      </c>
    </row>
    <row r="14" spans="1:36">
      <c r="A14" s="1943" t="s">
        <v>14</v>
      </c>
      <c r="B14" s="1951">
        <v>0.29420000000000002</v>
      </c>
      <c r="C14" s="1951">
        <v>0.35430447404790005</v>
      </c>
      <c r="D14" s="1951">
        <v>0.45127600396980838</v>
      </c>
      <c r="E14" s="1951">
        <v>0.45078102541539394</v>
      </c>
      <c r="F14" s="1951">
        <v>0.51291572097470128</v>
      </c>
      <c r="G14" s="1951">
        <v>2.0523460579450177</v>
      </c>
      <c r="H14" s="1951">
        <v>2.9342012816701004</v>
      </c>
      <c r="I14" s="1951">
        <v>2.7651781293867179</v>
      </c>
      <c r="J14" s="1951">
        <v>2.5836125934051251</v>
      </c>
      <c r="K14" s="1951">
        <v>1.5837389378164308</v>
      </c>
      <c r="L14" s="1951">
        <v>2.1717482287069854</v>
      </c>
      <c r="M14" s="1951">
        <v>2.2958431055454076</v>
      </c>
      <c r="N14" s="1951">
        <v>2.3949253669648876</v>
      </c>
      <c r="O14" s="1951">
        <v>1.0544483828180404</v>
      </c>
      <c r="P14" s="1951">
        <v>1.2545749389270797</v>
      </c>
      <c r="Q14" s="1951">
        <v>1.3511761134227849</v>
      </c>
      <c r="R14" s="1951">
        <v>1.520187234340334</v>
      </c>
      <c r="S14" s="1951">
        <f>C14+G14+K14+O14</f>
        <v>5.0448378526273885</v>
      </c>
      <c r="T14" s="1951">
        <f>D14+H14+L14+P14</f>
        <v>6.8118004532739747</v>
      </c>
      <c r="U14" s="1951">
        <f>E14+I14+M14+Q14</f>
        <v>6.8629783737703036</v>
      </c>
      <c r="V14" s="1662"/>
      <c r="W14" s="1658" t="s">
        <v>17</v>
      </c>
      <c r="X14" s="1657">
        <v>0.27</v>
      </c>
      <c r="Y14" s="1657">
        <v>2.35</v>
      </c>
      <c r="Z14" s="1657">
        <v>0.55000000000000004</v>
      </c>
      <c r="AA14" s="1661">
        <v>2.1</v>
      </c>
    </row>
    <row r="15" spans="1:36">
      <c r="A15" s="1943" t="s">
        <v>15</v>
      </c>
      <c r="B15" s="1951">
        <v>0.97291000000000005</v>
      </c>
      <c r="C15" s="1951">
        <v>0.87912999999999997</v>
      </c>
      <c r="D15" s="1951">
        <v>0.23</v>
      </c>
      <c r="E15" s="1951">
        <v>0.24</v>
      </c>
      <c r="F15" s="1951">
        <v>3.5820699999999999</v>
      </c>
      <c r="G15" s="1951">
        <v>3.7273000000000001</v>
      </c>
      <c r="H15" s="1951">
        <v>7.44</v>
      </c>
      <c r="I15" s="1951">
        <v>6.11</v>
      </c>
      <c r="J15" s="1951">
        <v>4.1310700000000002</v>
      </c>
      <c r="K15" s="1951">
        <v>3.73665</v>
      </c>
      <c r="L15" s="1951">
        <v>1.75</v>
      </c>
      <c r="M15" s="1951">
        <v>1.43</v>
      </c>
      <c r="N15" s="1951">
        <v>5.3403</v>
      </c>
      <c r="O15" s="1951">
        <v>4.4717700000000002</v>
      </c>
      <c r="P15" s="1951">
        <v>2.57</v>
      </c>
      <c r="Q15" s="1951">
        <v>2.38</v>
      </c>
      <c r="R15" s="1951">
        <v>14.059100000000001</v>
      </c>
      <c r="S15" s="1951">
        <v>12.83727</v>
      </c>
      <c r="T15" s="1951">
        <v>11.990000000000002</v>
      </c>
      <c r="U15" s="1951">
        <v>10.17</v>
      </c>
      <c r="W15" s="1658" t="s">
        <v>21</v>
      </c>
      <c r="X15" s="1657">
        <v>0.16328999999999999</v>
      </c>
      <c r="Y15" s="1657">
        <v>1.821</v>
      </c>
      <c r="Z15" s="1657">
        <v>0.60528000000000004</v>
      </c>
      <c r="AA15" s="1657">
        <v>1.19146</v>
      </c>
    </row>
    <row r="16" spans="1:36">
      <c r="A16" s="1943" t="s">
        <v>17</v>
      </c>
      <c r="B16" s="1951" t="s">
        <v>11</v>
      </c>
      <c r="C16" s="1945">
        <v>0.08</v>
      </c>
      <c r="D16" s="1945">
        <v>0.12</v>
      </c>
      <c r="E16" s="1945">
        <v>0.27</v>
      </c>
      <c r="F16" s="1951" t="s">
        <v>11</v>
      </c>
      <c r="G16" s="1945">
        <v>2.38</v>
      </c>
      <c r="H16" s="1945">
        <v>2.44</v>
      </c>
      <c r="I16" s="1945">
        <v>2.35</v>
      </c>
      <c r="J16" s="1951" t="s">
        <v>11</v>
      </c>
      <c r="K16" s="1945">
        <v>0.44</v>
      </c>
      <c r="L16" s="1945">
        <v>0.49</v>
      </c>
      <c r="M16" s="1945">
        <v>0.55000000000000004</v>
      </c>
      <c r="N16" s="1951" t="s">
        <v>11</v>
      </c>
      <c r="O16" s="1951">
        <v>1.6</v>
      </c>
      <c r="P16" s="1951">
        <v>1.6</v>
      </c>
      <c r="Q16" s="1951">
        <v>2.1</v>
      </c>
      <c r="R16" s="1951" t="s">
        <v>11</v>
      </c>
      <c r="S16" s="1951">
        <v>4.5</v>
      </c>
      <c r="T16" s="1951">
        <v>4.7</v>
      </c>
      <c r="U16" s="1951">
        <v>5.3</v>
      </c>
      <c r="W16" s="1658" t="s">
        <v>13</v>
      </c>
      <c r="X16" s="1657">
        <v>0.7</v>
      </c>
      <c r="Y16" s="1657">
        <v>1.8</v>
      </c>
      <c r="Z16" s="1657">
        <v>2.9</v>
      </c>
      <c r="AA16" s="1657">
        <v>1.2</v>
      </c>
    </row>
    <row r="17" spans="1:27">
      <c r="A17" s="1943" t="s">
        <v>31</v>
      </c>
      <c r="B17" s="1945">
        <v>0.33956999999999998</v>
      </c>
      <c r="C17" s="1945">
        <v>0.27548</v>
      </c>
      <c r="D17" s="1951" t="s">
        <v>11</v>
      </c>
      <c r="E17" s="1951" t="s">
        <v>11</v>
      </c>
      <c r="F17" s="1951">
        <v>1.4215100000000001</v>
      </c>
      <c r="G17" s="1951">
        <v>1.4877199999999999</v>
      </c>
      <c r="H17" s="1951" t="s">
        <v>11</v>
      </c>
      <c r="I17" s="1951" t="s">
        <v>11</v>
      </c>
      <c r="J17" s="1951">
        <v>0.82489999999999997</v>
      </c>
      <c r="K17" s="1951">
        <v>1.0492999999999999</v>
      </c>
      <c r="L17" s="1951" t="s">
        <v>11</v>
      </c>
      <c r="M17" s="1951" t="s">
        <v>11</v>
      </c>
      <c r="N17" s="1951" t="s">
        <v>11</v>
      </c>
      <c r="O17" s="1951">
        <v>0.42662</v>
      </c>
      <c r="P17" s="1951" t="s">
        <v>11</v>
      </c>
      <c r="Q17" s="1951" t="s">
        <v>11</v>
      </c>
      <c r="R17" s="1952">
        <v>3.28</v>
      </c>
      <c r="S17" s="1952">
        <v>3.4866799999999998</v>
      </c>
      <c r="T17" s="1951" t="s">
        <v>11</v>
      </c>
      <c r="U17" s="1951" t="s">
        <v>11</v>
      </c>
      <c r="W17" s="1658" t="s">
        <v>78</v>
      </c>
      <c r="X17" s="1657">
        <v>0.3</v>
      </c>
      <c r="Y17" s="1657">
        <v>1.8</v>
      </c>
      <c r="Z17" s="1657">
        <v>1.5</v>
      </c>
      <c r="AA17" s="1657">
        <v>1.1000000000000001</v>
      </c>
    </row>
    <row r="18" spans="1:27">
      <c r="A18" s="1943" t="s">
        <v>268</v>
      </c>
      <c r="B18" s="1945">
        <v>0.64073999999999998</v>
      </c>
      <c r="C18" s="1945">
        <v>0.7</v>
      </c>
      <c r="D18" s="1951">
        <v>0.6</v>
      </c>
      <c r="E18" s="1945"/>
      <c r="F18" s="1945">
        <v>1.1725699999999999</v>
      </c>
      <c r="G18" s="1945">
        <v>1.27261</v>
      </c>
      <c r="H18" s="1945">
        <v>1.1000000000000001</v>
      </c>
      <c r="I18" s="1945"/>
      <c r="J18" s="1945">
        <v>1.73932</v>
      </c>
      <c r="K18" s="1945">
        <v>1.84185</v>
      </c>
      <c r="L18" s="1945">
        <v>1.6</v>
      </c>
      <c r="M18" s="1945"/>
      <c r="N18" s="1945">
        <v>1.0659700000000001</v>
      </c>
      <c r="O18" s="1945">
        <v>1.1674199999999999</v>
      </c>
      <c r="P18" s="1951">
        <v>0.97423999999999999</v>
      </c>
      <c r="Q18" s="1945"/>
      <c r="R18" s="1946">
        <v>4.6186100000000003</v>
      </c>
      <c r="S18" s="1946">
        <v>4.9000000000000004</v>
      </c>
      <c r="T18" s="1946">
        <v>4.4000000000000004</v>
      </c>
      <c r="U18" s="1946"/>
      <c r="W18" s="1658" t="s">
        <v>284</v>
      </c>
      <c r="X18" s="1657">
        <v>0.2</v>
      </c>
      <c r="Y18" s="1657">
        <v>1.8</v>
      </c>
      <c r="Z18" s="1657">
        <v>1.3</v>
      </c>
      <c r="AA18" s="1628" t="s">
        <v>45</v>
      </c>
    </row>
    <row r="19" spans="1:27">
      <c r="A19" s="1943" t="s">
        <v>18</v>
      </c>
      <c r="B19" s="1945">
        <v>0.31753999999999999</v>
      </c>
      <c r="C19" s="1945">
        <v>0.31419000000000002</v>
      </c>
      <c r="D19" s="1945">
        <v>0.32634999999999997</v>
      </c>
      <c r="E19" s="1945">
        <v>0.3</v>
      </c>
      <c r="F19" s="1945">
        <v>1.9040299999999999</v>
      </c>
      <c r="G19" s="1945">
        <v>1.55721</v>
      </c>
      <c r="H19" s="1945">
        <v>1.64815</v>
      </c>
      <c r="I19" s="1945">
        <v>1.3</v>
      </c>
      <c r="J19" s="1945">
        <v>0.40822999999999998</v>
      </c>
      <c r="K19" s="1945">
        <v>0.41528999999999999</v>
      </c>
      <c r="L19" s="1945">
        <v>0.38766</v>
      </c>
      <c r="M19" s="1945">
        <v>0.4</v>
      </c>
      <c r="N19" s="1945">
        <v>0.34382000000000001</v>
      </c>
      <c r="O19" s="1945">
        <v>0.31763999999999998</v>
      </c>
      <c r="P19" s="1945">
        <v>0.38055</v>
      </c>
      <c r="Q19" s="1945">
        <v>0.7</v>
      </c>
      <c r="R19" s="1946">
        <v>3.2</v>
      </c>
      <c r="S19" s="1946">
        <v>2.8030599999999999</v>
      </c>
      <c r="T19" s="1946">
        <v>2.9669699999999999</v>
      </c>
      <c r="U19" s="1946">
        <v>3.2</v>
      </c>
      <c r="W19" s="1658" t="s">
        <v>20</v>
      </c>
      <c r="X19" s="1657">
        <v>0.51335616973570153</v>
      </c>
      <c r="Y19" s="1657">
        <v>1.7189897981459912</v>
      </c>
      <c r="Z19" s="1657">
        <v>1.4921772487208738</v>
      </c>
      <c r="AA19" s="1657">
        <v>0.92432517279048743</v>
      </c>
    </row>
    <row r="20" spans="1:27">
      <c r="A20" s="1943" t="s">
        <v>19</v>
      </c>
      <c r="B20" s="1936" t="s">
        <v>45</v>
      </c>
      <c r="C20" s="1945">
        <v>0.47310999999999998</v>
      </c>
      <c r="D20" s="1936" t="s">
        <v>45</v>
      </c>
      <c r="E20" s="1936" t="s">
        <v>45</v>
      </c>
      <c r="F20" s="1936" t="s">
        <v>45</v>
      </c>
      <c r="G20" s="1945">
        <v>3.0549599999999999</v>
      </c>
      <c r="H20" s="1936" t="s">
        <v>45</v>
      </c>
      <c r="I20" s="1936" t="s">
        <v>45</v>
      </c>
      <c r="J20" s="1936" t="s">
        <v>45</v>
      </c>
      <c r="K20" s="1936" t="s">
        <v>45</v>
      </c>
      <c r="L20" s="1936" t="s">
        <v>45</v>
      </c>
      <c r="M20" s="1936" t="s">
        <v>45</v>
      </c>
      <c r="N20" s="1936" t="s">
        <v>45</v>
      </c>
      <c r="O20" s="1945">
        <v>0.88975000000000004</v>
      </c>
      <c r="P20" s="1945">
        <v>0.97241999999999995</v>
      </c>
      <c r="Q20" s="1936" t="s">
        <v>45</v>
      </c>
      <c r="R20" s="1936" t="s">
        <v>45</v>
      </c>
      <c r="S20" s="1936" t="s">
        <v>45</v>
      </c>
      <c r="T20" s="1936" t="s">
        <v>45</v>
      </c>
      <c r="U20" s="1936" t="s">
        <v>45</v>
      </c>
      <c r="W20" s="1658" t="s">
        <v>88</v>
      </c>
      <c r="X20" s="1657">
        <v>0.40239389516783708</v>
      </c>
      <c r="Y20" s="1657">
        <v>1.6335720830647142</v>
      </c>
      <c r="Z20" s="1657">
        <v>2.0824647871649273</v>
      </c>
      <c r="AA20" s="1657">
        <v>1.0470708044716015</v>
      </c>
    </row>
    <row r="21" spans="1:27">
      <c r="A21" s="1943" t="s">
        <v>20</v>
      </c>
      <c r="B21" s="1945">
        <v>0.58228999999999997</v>
      </c>
      <c r="C21" s="1945">
        <v>0.5</v>
      </c>
      <c r="D21" s="1945">
        <v>0.53965862809241116</v>
      </c>
      <c r="E21" s="1945">
        <v>0.51335616973570153</v>
      </c>
      <c r="F21" s="1945">
        <v>1.8076700000000001</v>
      </c>
      <c r="G21" s="1945">
        <v>1.8758300000000001</v>
      </c>
      <c r="H21" s="1945">
        <v>1.7956549642261006</v>
      </c>
      <c r="I21" s="1945">
        <v>1.7189897981459912</v>
      </c>
      <c r="J21" s="1945">
        <v>1.3948700000000001</v>
      </c>
      <c r="K21" s="1945">
        <v>1.5771200000000001</v>
      </c>
      <c r="L21" s="1945">
        <v>1.4861443898839244</v>
      </c>
      <c r="M21" s="1945">
        <v>1.4921772487208738</v>
      </c>
      <c r="N21" s="1945">
        <v>0.91627999999999998</v>
      </c>
      <c r="O21" s="1945">
        <v>1.02505</v>
      </c>
      <c r="P21" s="1945">
        <v>0.86026356543296467</v>
      </c>
      <c r="Q21" s="1945">
        <v>0.92432517279048743</v>
      </c>
      <c r="R21" s="1946">
        <v>4.96</v>
      </c>
      <c r="S21" s="1946">
        <v>5.3</v>
      </c>
      <c r="T21" s="1946">
        <v>4.9515432448040739</v>
      </c>
      <c r="U21" s="1946">
        <v>4.8762336926474195</v>
      </c>
      <c r="W21" s="1658" t="s">
        <v>30</v>
      </c>
      <c r="X21" s="1659">
        <v>0.25187238406331203</v>
      </c>
      <c r="Y21" s="1659">
        <v>1.58615838344217</v>
      </c>
      <c r="Z21" s="1659">
        <v>1.6706315460223999</v>
      </c>
      <c r="AA21" s="1659">
        <v>1.0144213241050399</v>
      </c>
    </row>
    <row r="22" spans="1:27">
      <c r="A22" s="1943" t="s">
        <v>21</v>
      </c>
      <c r="B22" s="1936" t="s">
        <v>45</v>
      </c>
      <c r="C22" s="1945">
        <v>0.16328999999999999</v>
      </c>
      <c r="D22" s="1936" t="s">
        <v>45</v>
      </c>
      <c r="E22" s="1936" t="s">
        <v>45</v>
      </c>
      <c r="F22" s="1936" t="s">
        <v>45</v>
      </c>
      <c r="G22" s="1945">
        <v>1.821</v>
      </c>
      <c r="H22" s="1936" t="s">
        <v>45</v>
      </c>
      <c r="I22" s="1936" t="s">
        <v>45</v>
      </c>
      <c r="J22" s="1936" t="s">
        <v>45</v>
      </c>
      <c r="K22" s="1945">
        <v>0.60528000000000004</v>
      </c>
      <c r="L22" s="1936" t="s">
        <v>45</v>
      </c>
      <c r="M22" s="1936" t="s">
        <v>45</v>
      </c>
      <c r="N22" s="1936" t="s">
        <v>45</v>
      </c>
      <c r="O22" s="1945">
        <v>1.19146</v>
      </c>
      <c r="P22" s="1936" t="s">
        <v>45</v>
      </c>
      <c r="Q22" s="1936" t="s">
        <v>45</v>
      </c>
      <c r="R22" s="1946">
        <v>5.3</v>
      </c>
      <c r="S22" s="1946">
        <v>4.5740100000000004</v>
      </c>
      <c r="T22" s="1946" t="s">
        <v>45</v>
      </c>
      <c r="U22" s="1936" t="s">
        <v>45</v>
      </c>
      <c r="W22" s="1658" t="s">
        <v>31</v>
      </c>
      <c r="X22" s="1657">
        <v>0.27548</v>
      </c>
      <c r="Y22" s="1657">
        <v>1.4877199999999999</v>
      </c>
      <c r="Z22" s="1657">
        <v>1.0492999999999999</v>
      </c>
      <c r="AA22" s="1657">
        <v>0.42662</v>
      </c>
    </row>
    <row r="23" spans="1:27">
      <c r="A23" s="1943" t="s">
        <v>77</v>
      </c>
      <c r="B23" s="1936" t="s">
        <v>45</v>
      </c>
      <c r="C23" s="1936" t="s">
        <v>45</v>
      </c>
      <c r="D23" s="1936" t="s">
        <v>45</v>
      </c>
      <c r="E23" s="1936" t="s">
        <v>45</v>
      </c>
      <c r="F23" s="1936" t="s">
        <v>45</v>
      </c>
      <c r="G23" s="1936" t="s">
        <v>45</v>
      </c>
      <c r="H23" s="1936" t="s">
        <v>45</v>
      </c>
      <c r="I23" s="1936" t="s">
        <v>45</v>
      </c>
      <c r="J23" s="1936" t="s">
        <v>45</v>
      </c>
      <c r="K23" s="1936" t="s">
        <v>45</v>
      </c>
      <c r="L23" s="1936" t="s">
        <v>45</v>
      </c>
      <c r="M23" s="1936" t="s">
        <v>45</v>
      </c>
      <c r="N23" s="1936" t="s">
        <v>45</v>
      </c>
      <c r="O23" s="1936" t="s">
        <v>45</v>
      </c>
      <c r="P23" s="1951">
        <v>0.74219000000000002</v>
      </c>
      <c r="Q23" s="1936" t="s">
        <v>45</v>
      </c>
      <c r="R23" s="1946">
        <v>3.8</v>
      </c>
      <c r="S23" s="1936" t="s">
        <v>45</v>
      </c>
      <c r="T23" s="1936" t="s">
        <v>45</v>
      </c>
      <c r="U23" s="1936" t="s">
        <v>45</v>
      </c>
      <c r="W23" s="1658" t="s">
        <v>199</v>
      </c>
      <c r="X23" s="1657">
        <v>0.60749422166195377</v>
      </c>
      <c r="Y23" s="1657">
        <v>1.4093151004147024</v>
      </c>
      <c r="Z23" s="1657">
        <v>1.1253089626906527</v>
      </c>
      <c r="AA23" s="1657">
        <v>0.52094574023250906</v>
      </c>
    </row>
    <row r="24" spans="1:27">
      <c r="A24" s="1943" t="s">
        <v>78</v>
      </c>
      <c r="B24" s="1945">
        <v>0.3</v>
      </c>
      <c r="C24" s="1945">
        <v>0.25197999999999998</v>
      </c>
      <c r="D24" s="1945">
        <v>0.3</v>
      </c>
      <c r="E24" s="1945">
        <v>0.3</v>
      </c>
      <c r="F24" s="1945">
        <v>1.6</v>
      </c>
      <c r="G24" s="1945">
        <v>1.4508000000000001</v>
      </c>
      <c r="H24" s="1945">
        <v>1.9</v>
      </c>
      <c r="I24" s="1945">
        <v>1.8</v>
      </c>
      <c r="J24" s="1945">
        <v>1.4</v>
      </c>
      <c r="K24" s="1945">
        <v>1.5</v>
      </c>
      <c r="L24" s="1945">
        <v>1.6</v>
      </c>
      <c r="M24" s="1945">
        <v>1.5</v>
      </c>
      <c r="N24" s="1945">
        <v>0.8</v>
      </c>
      <c r="O24" s="1945">
        <v>0.8</v>
      </c>
      <c r="P24" s="1945">
        <v>1.1000000000000001</v>
      </c>
      <c r="Q24" s="1945">
        <v>1.1000000000000001</v>
      </c>
      <c r="R24" s="1946">
        <v>4</v>
      </c>
      <c r="S24" s="1946">
        <v>4.0999999999999996</v>
      </c>
      <c r="T24" s="1946">
        <v>4.9000000000000004</v>
      </c>
      <c r="U24" s="1946">
        <v>4.7</v>
      </c>
      <c r="W24" s="1658" t="s">
        <v>29</v>
      </c>
      <c r="X24" s="1657">
        <v>0.74821552477700004</v>
      </c>
      <c r="Y24" s="1657">
        <v>1.4073466980730001</v>
      </c>
      <c r="Z24" s="1657">
        <v>1.428811094878</v>
      </c>
      <c r="AA24" s="1657">
        <v>1.2342761082910001</v>
      </c>
    </row>
    <row r="25" spans="1:27">
      <c r="A25" s="1943" t="s">
        <v>199</v>
      </c>
      <c r="B25" s="1945">
        <v>0.27989000000000003</v>
      </c>
      <c r="C25" s="1945">
        <v>0.32380999999999999</v>
      </c>
      <c r="D25" s="1945">
        <v>0.36997000000000002</v>
      </c>
      <c r="E25" s="1945">
        <v>0.60749422166195377</v>
      </c>
      <c r="F25" s="1945">
        <v>1.0824400000000001</v>
      </c>
      <c r="G25" s="1945">
        <v>1.07175</v>
      </c>
      <c r="H25" s="1945">
        <v>1.01067</v>
      </c>
      <c r="I25" s="1945">
        <v>1.4093151004147024</v>
      </c>
      <c r="J25" s="1945">
        <v>0.89054999999999995</v>
      </c>
      <c r="K25" s="1945">
        <v>0.91996999999999995</v>
      </c>
      <c r="L25" s="1945">
        <v>0.87970000000000004</v>
      </c>
      <c r="M25" s="1945">
        <v>1.1253089626906527</v>
      </c>
      <c r="N25" s="1945">
        <v>0.42005999999999999</v>
      </c>
      <c r="O25" s="1945">
        <v>0.37163000000000002</v>
      </c>
      <c r="P25" s="1945">
        <v>0.4985</v>
      </c>
      <c r="Q25" s="1945">
        <v>0.52094574023250906</v>
      </c>
      <c r="R25" s="1946">
        <v>2.6741899999999998</v>
      </c>
      <c r="S25" s="1946">
        <v>2.6887599999999998</v>
      </c>
      <c r="T25" s="1946">
        <v>2.7604600000000001</v>
      </c>
      <c r="U25" s="1946">
        <v>3.6630640249998185</v>
      </c>
      <c r="W25" s="1658" t="s">
        <v>18</v>
      </c>
      <c r="X25" s="1657">
        <v>0.3</v>
      </c>
      <c r="Y25" s="1657">
        <v>1.3</v>
      </c>
      <c r="Z25" s="1657">
        <v>0.4</v>
      </c>
      <c r="AA25" s="1657">
        <v>0.7</v>
      </c>
    </row>
    <row r="26" spans="1:27">
      <c r="A26" s="1943" t="s">
        <v>80</v>
      </c>
      <c r="B26" s="1945">
        <v>0.36973</v>
      </c>
      <c r="C26" s="1945">
        <v>0.40726000000000001</v>
      </c>
      <c r="D26" s="1945">
        <v>0.38</v>
      </c>
      <c r="E26" s="1936" t="s">
        <v>45</v>
      </c>
      <c r="F26" s="1945">
        <v>1.4095</v>
      </c>
      <c r="G26" s="1945">
        <v>1.5168299999999999</v>
      </c>
      <c r="H26" s="1945">
        <v>2.56</v>
      </c>
      <c r="I26" s="1936" t="s">
        <v>45</v>
      </c>
      <c r="J26" s="1945">
        <v>2.0585399999999998</v>
      </c>
      <c r="K26" s="1945">
        <v>2.47526</v>
      </c>
      <c r="L26" s="1945">
        <v>1.04</v>
      </c>
      <c r="M26" s="1936" t="s">
        <v>45</v>
      </c>
      <c r="N26" s="1945">
        <v>0.94577</v>
      </c>
      <c r="O26" s="1945">
        <v>1.13344</v>
      </c>
      <c r="P26" s="1945">
        <v>0.67</v>
      </c>
      <c r="Q26" s="1936" t="s">
        <v>45</v>
      </c>
      <c r="R26" s="1946">
        <v>4.7300000000000004</v>
      </c>
      <c r="S26" s="1946">
        <v>5.6238799999999998</v>
      </c>
      <c r="T26" s="1946">
        <v>4.6500000000000004</v>
      </c>
      <c r="U26" s="1936" t="s">
        <v>45</v>
      </c>
      <c r="W26" s="1658" t="s">
        <v>268</v>
      </c>
      <c r="X26" s="1661">
        <v>0.6</v>
      </c>
      <c r="Y26" s="1657">
        <v>1.1000000000000001</v>
      </c>
      <c r="Z26" s="1657">
        <v>1.6</v>
      </c>
      <c r="AA26" s="1661">
        <v>0.97423999999999999</v>
      </c>
    </row>
    <row r="27" spans="1:27">
      <c r="A27" s="1943" t="s">
        <v>284</v>
      </c>
      <c r="B27" s="1945">
        <v>0.10398</v>
      </c>
      <c r="C27" s="1945">
        <v>0.10065</v>
      </c>
      <c r="D27" s="1945">
        <v>0.11856999999999999</v>
      </c>
      <c r="E27" s="1945">
        <v>0.2</v>
      </c>
      <c r="F27" s="1945">
        <v>0.97772000000000003</v>
      </c>
      <c r="G27" s="1945">
        <v>0.99990000000000001</v>
      </c>
      <c r="H27" s="1945">
        <v>1.15181</v>
      </c>
      <c r="I27" s="1945">
        <v>1.8</v>
      </c>
      <c r="J27" s="1945">
        <v>0.59631000000000001</v>
      </c>
      <c r="K27" s="1945">
        <v>0.61406000000000005</v>
      </c>
      <c r="L27" s="1945">
        <v>0.74526000000000003</v>
      </c>
      <c r="M27" s="1945">
        <v>1.3</v>
      </c>
      <c r="N27" s="1936" t="s">
        <v>45</v>
      </c>
      <c r="O27" s="1936" t="s">
        <v>45</v>
      </c>
      <c r="P27" s="1936" t="s">
        <v>45</v>
      </c>
      <c r="Q27" s="1951" t="s">
        <v>11</v>
      </c>
      <c r="R27" s="1946"/>
      <c r="S27" s="1946" t="s">
        <v>45</v>
      </c>
      <c r="T27" s="1946" t="s">
        <v>45</v>
      </c>
      <c r="U27" s="1946">
        <v>3.5</v>
      </c>
      <c r="W27" s="1658" t="s">
        <v>77</v>
      </c>
      <c r="X27" s="1657">
        <v>0.10589999999999999</v>
      </c>
      <c r="Y27" s="1657">
        <v>0.82125000000000004</v>
      </c>
      <c r="Z27" s="1657">
        <v>0.78473999999999999</v>
      </c>
      <c r="AA27" s="1661">
        <v>0.74219000000000002</v>
      </c>
    </row>
    <row r="28" spans="1:27">
      <c r="A28" s="1943" t="s">
        <v>35</v>
      </c>
      <c r="B28" s="1936" t="s">
        <v>45</v>
      </c>
      <c r="C28" s="1936" t="s">
        <v>45</v>
      </c>
      <c r="D28" s="1936" t="s">
        <v>45</v>
      </c>
      <c r="E28" s="1936" t="s">
        <v>45</v>
      </c>
      <c r="F28" s="1936" t="s">
        <v>45</v>
      </c>
      <c r="G28" s="1936" t="s">
        <v>45</v>
      </c>
      <c r="H28" s="1936" t="s">
        <v>45</v>
      </c>
      <c r="I28" s="1936" t="s">
        <v>45</v>
      </c>
      <c r="J28" s="1936" t="s">
        <v>45</v>
      </c>
      <c r="K28" s="1936" t="s">
        <v>45</v>
      </c>
      <c r="L28" s="1936" t="s">
        <v>45</v>
      </c>
      <c r="M28" s="1936" t="s">
        <v>45</v>
      </c>
      <c r="N28" s="1936" t="s">
        <v>45</v>
      </c>
      <c r="O28" s="1936" t="s">
        <v>45</v>
      </c>
      <c r="P28" s="1936" t="s">
        <v>45</v>
      </c>
      <c r="Q28" s="1936" t="s">
        <v>45</v>
      </c>
      <c r="R28" s="1946">
        <v>4.0999999999999996</v>
      </c>
      <c r="S28" s="1946">
        <v>4.4000000000000004</v>
      </c>
      <c r="T28" s="1946">
        <v>4.5999999999999996</v>
      </c>
      <c r="U28" s="1946">
        <v>4.5999999999999996</v>
      </c>
      <c r="W28" s="1663"/>
      <c r="X28" s="1664"/>
      <c r="Y28" s="1664"/>
      <c r="Z28" s="1664"/>
      <c r="AA28" s="1664"/>
    </row>
    <row r="29" spans="1:27">
      <c r="A29" s="1943" t="s">
        <v>270</v>
      </c>
      <c r="B29" s="1936" t="s">
        <v>45</v>
      </c>
      <c r="C29" s="1936" t="s">
        <v>45</v>
      </c>
      <c r="D29" s="1936" t="s">
        <v>45</v>
      </c>
      <c r="E29" s="1936" t="s">
        <v>45</v>
      </c>
      <c r="F29" s="1936" t="s">
        <v>45</v>
      </c>
      <c r="G29" s="1936" t="s">
        <v>45</v>
      </c>
      <c r="H29" s="1936" t="s">
        <v>45</v>
      </c>
      <c r="I29" s="1936" t="s">
        <v>45</v>
      </c>
      <c r="J29" s="1936" t="s">
        <v>45</v>
      </c>
      <c r="K29" s="1936" t="s">
        <v>45</v>
      </c>
      <c r="L29" s="1936" t="s">
        <v>45</v>
      </c>
      <c r="M29" s="1936" t="s">
        <v>45</v>
      </c>
      <c r="N29" s="1936" t="s">
        <v>45</v>
      </c>
      <c r="O29" s="1936" t="s">
        <v>45</v>
      </c>
      <c r="P29" s="1936" t="s">
        <v>45</v>
      </c>
      <c r="Q29" s="1936" t="s">
        <v>45</v>
      </c>
      <c r="R29" s="1946">
        <v>3.69</v>
      </c>
      <c r="S29" s="1946" t="s">
        <v>45</v>
      </c>
      <c r="T29" s="1946" t="s">
        <v>45</v>
      </c>
      <c r="U29" s="1936" t="s">
        <v>45</v>
      </c>
      <c r="W29" s="1658" t="s">
        <v>23</v>
      </c>
      <c r="X29" s="1657">
        <v>0.38808168522041775</v>
      </c>
      <c r="Y29" s="1657">
        <v>2.0418332250905644</v>
      </c>
      <c r="Z29" s="1657">
        <v>1.3523865274658353</v>
      </c>
      <c r="AA29" s="1657">
        <v>1.1287122465046917</v>
      </c>
    </row>
    <row r="30" spans="1:27">
      <c r="A30" s="1943"/>
      <c r="B30" s="1945"/>
      <c r="C30" s="1953"/>
      <c r="D30" s="1945"/>
      <c r="E30" s="1945"/>
      <c r="F30" s="1945"/>
      <c r="G30" s="1945"/>
      <c r="H30" s="1945"/>
      <c r="I30" s="1945"/>
      <c r="J30" s="1945"/>
      <c r="K30" s="1945"/>
      <c r="L30" s="1945"/>
      <c r="M30" s="1945"/>
      <c r="N30" s="1945"/>
      <c r="O30" s="1945"/>
      <c r="P30" s="1945"/>
      <c r="Q30" s="1945"/>
      <c r="R30" s="1945"/>
      <c r="S30" s="1945"/>
      <c r="T30" s="1945"/>
      <c r="U30" s="1945"/>
      <c r="W30" s="1570"/>
      <c r="X30" s="1657"/>
      <c r="Y30" s="1657"/>
      <c r="Z30" s="1657"/>
      <c r="AA30" s="1657"/>
    </row>
    <row r="31" spans="1:27">
      <c r="A31" s="1943" t="s">
        <v>23</v>
      </c>
      <c r="B31" s="1945">
        <v>0.38876319071947402</v>
      </c>
      <c r="C31" s="1953">
        <v>0.37151592708530401</v>
      </c>
      <c r="D31" s="1945">
        <v>0.3789126563943378</v>
      </c>
      <c r="E31" s="1945">
        <v>0.41489643939991505</v>
      </c>
      <c r="F31" s="1945">
        <v>1.7085108944571039</v>
      </c>
      <c r="G31" s="1945">
        <v>1.9279495907993767</v>
      </c>
      <c r="H31" s="1945">
        <v>2.2653029698570157</v>
      </c>
      <c r="I31" s="1945">
        <v>2.2641400452852025</v>
      </c>
      <c r="J31" s="1945">
        <v>1.6172206799086333</v>
      </c>
      <c r="K31" s="1945">
        <v>1.5003854987990211</v>
      </c>
      <c r="L31" s="1945">
        <v>1.4570159223819776</v>
      </c>
      <c r="M31" s="1945">
        <v>1.5129463999550943</v>
      </c>
      <c r="N31" s="1945">
        <v>1.3358701704311453</v>
      </c>
      <c r="O31" s="1945">
        <v>1.2131086273305596</v>
      </c>
      <c r="P31" s="1945">
        <v>1.1139922180870254</v>
      </c>
      <c r="Q31" s="1945">
        <v>1.3488943986717936</v>
      </c>
      <c r="R31" s="1945">
        <v>4.7281546761294875</v>
      </c>
      <c r="S31" s="1945">
        <v>5.1661395855974348</v>
      </c>
      <c r="T31" s="1945">
        <v>5.4174095012855421</v>
      </c>
      <c r="U31" s="1945">
        <v>5.4672368116943044</v>
      </c>
      <c r="W31" s="1666" t="s">
        <v>813</v>
      </c>
      <c r="X31" s="1682"/>
      <c r="Y31" s="1682"/>
      <c r="Z31" s="1682"/>
      <c r="AA31" s="1682"/>
    </row>
    <row r="32" spans="1:27">
      <c r="A32" s="1654"/>
      <c r="B32" s="1667"/>
      <c r="C32" s="1668"/>
      <c r="D32" s="1667"/>
      <c r="E32" s="1667"/>
      <c r="F32" s="1667"/>
      <c r="G32" s="1667"/>
      <c r="H32" s="1667"/>
      <c r="I32" s="1667"/>
      <c r="J32" s="1667"/>
      <c r="K32" s="1667"/>
      <c r="L32" s="1667"/>
      <c r="M32" s="1667"/>
      <c r="N32" s="1667"/>
      <c r="O32" s="1667"/>
      <c r="P32" s="1667"/>
      <c r="Q32" s="1667"/>
      <c r="R32" s="1667"/>
      <c r="S32" s="1668"/>
      <c r="T32" s="1667"/>
      <c r="U32" s="1667"/>
      <c r="W32" s="1666" t="s">
        <v>842</v>
      </c>
    </row>
    <row r="33" spans="1:39">
      <c r="A33" s="1654"/>
      <c r="B33" s="1669"/>
      <c r="C33" s="1669"/>
      <c r="D33" s="1669"/>
      <c r="E33" s="1669"/>
      <c r="F33" s="1669"/>
      <c r="G33" s="1669"/>
      <c r="H33" s="1669"/>
      <c r="I33" s="1669"/>
      <c r="J33" s="1669"/>
      <c r="K33" s="1669"/>
      <c r="L33" s="1669"/>
      <c r="M33" s="1669"/>
      <c r="N33" s="1669"/>
      <c r="O33" s="1669"/>
      <c r="P33" s="1669"/>
      <c r="Q33" s="1669"/>
      <c r="R33" s="1670"/>
      <c r="S33" s="1670"/>
      <c r="T33" s="1670"/>
      <c r="U33" s="1670"/>
      <c r="V33" s="1638"/>
    </row>
    <row r="34" spans="1:39">
      <c r="A34" s="1636" t="s">
        <v>328</v>
      </c>
      <c r="B34" s="1671"/>
      <c r="C34" s="1671"/>
      <c r="D34" s="1637"/>
      <c r="E34" s="1637"/>
      <c r="F34" s="1637"/>
      <c r="G34" s="1637"/>
      <c r="H34" s="1637"/>
      <c r="I34" s="1637"/>
      <c r="J34" s="1637"/>
      <c r="K34" s="1637"/>
      <c r="L34" s="1637"/>
      <c r="M34" s="1637"/>
      <c r="N34" s="1637"/>
      <c r="O34" s="1637"/>
      <c r="P34" s="1637"/>
      <c r="Q34" s="1637"/>
      <c r="R34" s="1637"/>
      <c r="S34" s="1637"/>
      <c r="T34" s="1637"/>
      <c r="U34" s="1637"/>
      <c r="W34" s="1606" t="s">
        <v>826</v>
      </c>
      <c r="X34" s="1606"/>
    </row>
    <row r="35" spans="1:39">
      <c r="A35" s="1666" t="s">
        <v>842</v>
      </c>
      <c r="B35" s="1666"/>
      <c r="C35" s="1666"/>
      <c r="D35" s="1637"/>
      <c r="E35" s="1637"/>
      <c r="F35" s="1637"/>
      <c r="G35" s="1637"/>
      <c r="H35" s="1637"/>
      <c r="I35" s="1637"/>
      <c r="J35" s="1637"/>
      <c r="K35" s="1637"/>
      <c r="L35" s="1637"/>
      <c r="M35" s="1637"/>
      <c r="N35" s="1637"/>
      <c r="O35" s="1637"/>
      <c r="P35" s="1637"/>
      <c r="Q35" s="1637"/>
      <c r="R35" s="1637"/>
      <c r="S35" s="1637"/>
      <c r="T35" s="1637"/>
      <c r="U35" s="1637"/>
      <c r="W35" s="1606" t="s">
        <v>1012</v>
      </c>
      <c r="X35" s="1606"/>
    </row>
    <row r="36" spans="1:39">
      <c r="A36" s="1588"/>
      <c r="B36" s="1672"/>
      <c r="C36" s="1672"/>
      <c r="W36" s="1635" t="s">
        <v>653</v>
      </c>
      <c r="X36" s="1606"/>
    </row>
    <row r="37" spans="1:39" s="1606" customFormat="1" ht="15.95" customHeight="1">
      <c r="A37" s="1673" t="s">
        <v>26</v>
      </c>
      <c r="B37" s="1674"/>
      <c r="C37" s="1674"/>
      <c r="AF37" s="2421" t="s">
        <v>841</v>
      </c>
      <c r="AG37" s="2422"/>
      <c r="AH37" s="2422"/>
      <c r="AI37" s="2422"/>
      <c r="AJ37" s="2423"/>
    </row>
    <row r="38" spans="1:39" ht="15">
      <c r="A38" s="1912" t="s">
        <v>246</v>
      </c>
      <c r="B38" s="771" t="s">
        <v>1011</v>
      </c>
      <c r="C38" s="1835"/>
      <c r="D38" s="1830"/>
      <c r="E38" s="1830"/>
      <c r="F38" s="1830"/>
      <c r="G38" s="1830"/>
      <c r="H38" s="1830"/>
      <c r="I38" s="1830"/>
      <c r="J38" s="1830"/>
      <c r="K38" s="1591"/>
      <c r="L38" s="1591"/>
      <c r="M38" s="1591"/>
      <c r="N38" s="1591"/>
      <c r="O38" s="1591"/>
      <c r="P38" s="1591"/>
      <c r="Q38" s="1591"/>
      <c r="R38" s="1591"/>
      <c r="S38" s="1591"/>
      <c r="T38" s="1606"/>
      <c r="U38" s="1606"/>
      <c r="W38" s="1650"/>
      <c r="X38" s="2421" t="s">
        <v>841</v>
      </c>
      <c r="Y38" s="2422"/>
      <c r="Z38" s="2422"/>
      <c r="AA38" s="2423"/>
      <c r="AB38" s="1675"/>
      <c r="AF38" s="1650"/>
      <c r="AG38" s="1650" t="s">
        <v>263</v>
      </c>
      <c r="AH38" s="1650" t="s">
        <v>51</v>
      </c>
      <c r="AI38" s="1650" t="s">
        <v>267</v>
      </c>
      <c r="AJ38" s="1650" t="s">
        <v>330</v>
      </c>
      <c r="AK38" s="1676"/>
      <c r="AL38"/>
      <c r="AM38"/>
    </row>
    <row r="39" spans="1:39" ht="15">
      <c r="A39" s="1610" t="s">
        <v>13</v>
      </c>
      <c r="B39" s="1610" t="s">
        <v>827</v>
      </c>
      <c r="C39" s="1610"/>
      <c r="D39" s="1610"/>
      <c r="E39" s="1610"/>
      <c r="F39" s="1591"/>
      <c r="G39" s="1591"/>
      <c r="H39" s="1591"/>
      <c r="I39" s="1591"/>
      <c r="J39" s="1591"/>
      <c r="K39" s="1591"/>
      <c r="L39" s="1591"/>
      <c r="M39" s="1591"/>
      <c r="N39" s="1591"/>
      <c r="O39" s="1591"/>
      <c r="P39" s="1591"/>
      <c r="Q39" s="1591"/>
      <c r="R39" s="1591"/>
      <c r="S39" s="1591"/>
      <c r="T39" s="1606"/>
      <c r="U39" s="1606"/>
      <c r="W39" s="1650"/>
      <c r="X39" s="1650" t="s">
        <v>263</v>
      </c>
      <c r="Y39" s="1650" t="s">
        <v>51</v>
      </c>
      <c r="Z39" s="1650" t="s">
        <v>267</v>
      </c>
      <c r="AA39" s="1650" t="s">
        <v>330</v>
      </c>
      <c r="AB39" s="1650" t="s">
        <v>844</v>
      </c>
      <c r="AF39" s="1650"/>
      <c r="AG39" s="1650"/>
      <c r="AH39" s="1650"/>
      <c r="AI39" s="1650"/>
      <c r="AJ39" s="1650"/>
      <c r="AK39" s="1676"/>
      <c r="AL39"/>
      <c r="AM39"/>
    </row>
    <row r="40" spans="1:39" ht="14.25" hidden="1" customHeight="1">
      <c r="A40" s="260" t="s">
        <v>29</v>
      </c>
      <c r="B40" s="1633" t="s">
        <v>296</v>
      </c>
      <c r="C40" s="1606"/>
      <c r="D40" s="1606"/>
      <c r="E40" s="1606"/>
      <c r="F40" s="1606"/>
      <c r="G40" s="1606"/>
      <c r="H40" s="1606"/>
      <c r="I40" s="1606"/>
      <c r="J40" s="1606"/>
      <c r="K40" s="1606"/>
      <c r="L40" s="1606"/>
      <c r="M40" s="1606"/>
      <c r="N40" s="1606"/>
      <c r="O40" s="1606"/>
      <c r="P40" s="1606"/>
      <c r="Q40" s="1606"/>
      <c r="R40" s="1606"/>
      <c r="S40" s="1606"/>
      <c r="T40" s="1606"/>
      <c r="U40" s="1606"/>
      <c r="W40" s="1675"/>
      <c r="X40" s="1675"/>
      <c r="Y40" s="1675"/>
      <c r="Z40" s="1675"/>
      <c r="AA40" s="1675"/>
      <c r="AB40" s="1678"/>
      <c r="AF40" s="1675"/>
      <c r="AG40" s="1675"/>
      <c r="AH40" s="1675"/>
      <c r="AI40" s="1675"/>
      <c r="AJ40" s="1675"/>
      <c r="AK40" s="1676"/>
      <c r="AL40"/>
      <c r="AM40"/>
    </row>
    <row r="41" spans="1:39" ht="15">
      <c r="A41" s="260" t="s">
        <v>29</v>
      </c>
      <c r="B41" s="1633" t="s">
        <v>817</v>
      </c>
      <c r="C41" s="1606"/>
      <c r="D41" s="1606"/>
      <c r="E41" s="1606"/>
      <c r="F41" s="1606"/>
      <c r="G41" s="1606"/>
      <c r="H41" s="1606"/>
      <c r="I41" s="1606"/>
      <c r="J41" s="1606"/>
      <c r="K41" s="1606"/>
      <c r="L41" s="1606"/>
      <c r="M41" s="1606"/>
      <c r="N41" s="1606"/>
      <c r="O41" s="1606"/>
      <c r="P41" s="1606"/>
      <c r="Q41" s="1606"/>
      <c r="R41" s="1606"/>
      <c r="S41" s="1606"/>
      <c r="T41" s="1606"/>
      <c r="U41" s="1606"/>
      <c r="W41" s="1675"/>
      <c r="X41" s="1675"/>
      <c r="Y41" s="1675"/>
      <c r="Z41" s="1675"/>
      <c r="AA41" s="1675"/>
      <c r="AB41" s="1675"/>
      <c r="AF41" s="1679" t="s">
        <v>88</v>
      </c>
      <c r="AG41" s="1913">
        <v>7.7900256098080281</v>
      </c>
      <c r="AH41" s="1913">
        <v>31.624655630607368</v>
      </c>
      <c r="AI41" s="1913">
        <v>40.314861180415967</v>
      </c>
      <c r="AJ41" s="1913">
        <v>20.270457579168628</v>
      </c>
      <c r="AK41" s="1676"/>
      <c r="AL41"/>
      <c r="AM41"/>
    </row>
    <row r="42" spans="1:39" ht="15">
      <c r="A42" s="260"/>
      <c r="B42" s="1633" t="s">
        <v>818</v>
      </c>
      <c r="C42" s="1606"/>
      <c r="D42" s="1606"/>
      <c r="E42" s="1606"/>
      <c r="F42" s="1610"/>
      <c r="G42" s="1610"/>
      <c r="H42" s="1606"/>
      <c r="I42" s="1606"/>
      <c r="J42" s="1606"/>
      <c r="K42" s="1606"/>
      <c r="L42" s="1606"/>
      <c r="M42" s="1606"/>
      <c r="N42" s="1606"/>
      <c r="O42" s="1606"/>
      <c r="P42" s="1606"/>
      <c r="Q42" s="1606"/>
      <c r="R42" s="1606"/>
      <c r="S42" s="1606"/>
      <c r="T42" s="1606"/>
      <c r="U42" s="1606"/>
      <c r="V42" s="1680"/>
      <c r="W42" s="1654" t="s">
        <v>15</v>
      </c>
      <c r="X42" s="1657">
        <v>0.24</v>
      </c>
      <c r="Y42" s="1657">
        <v>6.11</v>
      </c>
      <c r="Z42" s="1657">
        <v>1.43</v>
      </c>
      <c r="AA42" s="1657">
        <v>2.38</v>
      </c>
      <c r="AB42" s="1665">
        <v>10.16</v>
      </c>
      <c r="AC42" s="1681">
        <v>100</v>
      </c>
      <c r="AD42" s="1686"/>
      <c r="AF42" s="1679" t="s">
        <v>12</v>
      </c>
      <c r="AG42" s="1914">
        <v>5.0289738699413267</v>
      </c>
      <c r="AH42" s="1914">
        <v>39.552739900924067</v>
      </c>
      <c r="AI42" s="1914">
        <v>26.125173544578605</v>
      </c>
      <c r="AJ42" s="1914">
        <v>29.293112684555997</v>
      </c>
      <c r="AK42" s="1676"/>
      <c r="AL42"/>
      <c r="AM42"/>
    </row>
    <row r="43" spans="1:39" ht="15">
      <c r="A43" s="260" t="s">
        <v>78</v>
      </c>
      <c r="B43" s="1606" t="s">
        <v>828</v>
      </c>
      <c r="C43" s="1606"/>
      <c r="D43" s="1606"/>
      <c r="E43" s="1606"/>
      <c r="F43" s="1606"/>
      <c r="G43" s="1606"/>
      <c r="H43" s="1606"/>
      <c r="I43" s="1606"/>
      <c r="J43" s="1606"/>
      <c r="K43" s="1606"/>
      <c r="L43" s="1606"/>
      <c r="M43" s="1606"/>
      <c r="N43" s="1606"/>
      <c r="O43" s="1606"/>
      <c r="P43" s="1606"/>
      <c r="Q43" s="1606"/>
      <c r="R43" s="1606"/>
      <c r="S43" s="1606"/>
      <c r="T43" s="1606"/>
      <c r="U43" s="1606"/>
      <c r="V43" s="1680"/>
      <c r="W43" s="1654" t="s">
        <v>19</v>
      </c>
      <c r="X43" s="1667">
        <v>0.47310999999999998</v>
      </c>
      <c r="Y43" s="1667">
        <v>3.0549599999999999</v>
      </c>
      <c r="Z43" s="1667"/>
      <c r="AA43" s="1667">
        <v>0.97241999999999995</v>
      </c>
      <c r="AB43" s="1877">
        <v>4.5004900000000001</v>
      </c>
      <c r="AC43" s="1681">
        <v>100</v>
      </c>
      <c r="AD43" s="1686"/>
      <c r="AF43" s="1679" t="s">
        <v>13</v>
      </c>
      <c r="AG43" s="1913">
        <v>10.606060606060606</v>
      </c>
      <c r="AH43" s="1913">
        <v>27.27272727272727</v>
      </c>
      <c r="AI43" s="1913">
        <v>43.939393939393938</v>
      </c>
      <c r="AJ43" s="1913">
        <v>18.18181818181818</v>
      </c>
      <c r="AK43" s="1676"/>
      <c r="AL43"/>
      <c r="AM43"/>
    </row>
    <row r="44" spans="1:39" ht="15">
      <c r="A44" s="2414" t="s">
        <v>199</v>
      </c>
      <c r="B44" s="1606" t="s">
        <v>829</v>
      </c>
      <c r="C44" s="1606"/>
      <c r="D44" s="1606"/>
      <c r="E44" s="1606"/>
      <c r="F44" s="1606"/>
      <c r="G44" s="1606"/>
      <c r="H44" s="1606"/>
      <c r="I44" s="1606"/>
      <c r="J44" s="1606"/>
      <c r="K44" s="1606"/>
      <c r="L44" s="1606"/>
      <c r="M44" s="1606"/>
      <c r="N44" s="1606"/>
      <c r="O44" s="1606"/>
      <c r="P44" s="1606"/>
      <c r="Q44" s="1606"/>
      <c r="R44" s="1606"/>
      <c r="S44" s="1606"/>
      <c r="T44" s="1606"/>
      <c r="U44" s="1606"/>
      <c r="V44" s="1680"/>
      <c r="W44" s="1654" t="s">
        <v>14</v>
      </c>
      <c r="X44" s="1657">
        <v>0.45078102541539394</v>
      </c>
      <c r="Y44" s="1657">
        <v>2.7651781293867179</v>
      </c>
      <c r="Z44" s="1657">
        <v>2.2958431055454076</v>
      </c>
      <c r="AA44" s="1657">
        <v>1.3511761134227849</v>
      </c>
      <c r="AB44" s="1665">
        <v>6.8629783737703036</v>
      </c>
      <c r="AC44" s="1681">
        <v>100</v>
      </c>
      <c r="AD44" s="1686"/>
      <c r="AF44" s="1679" t="s">
        <v>29</v>
      </c>
      <c r="AG44" s="1913">
        <v>15.527494503686059</v>
      </c>
      <c r="AH44" s="1913">
        <v>29.206247926521204</v>
      </c>
      <c r="AI44" s="1913">
        <v>29.651692176710885</v>
      </c>
      <c r="AJ44" s="1913">
        <v>25.61456539308185</v>
      </c>
      <c r="AK44" s="1676"/>
      <c r="AL44"/>
      <c r="AM44"/>
    </row>
    <row r="45" spans="1:39" ht="15.6" customHeight="1">
      <c r="A45" s="2414"/>
      <c r="B45" s="1606" t="s">
        <v>821</v>
      </c>
      <c r="C45" s="1606"/>
      <c r="D45" s="1606"/>
      <c r="E45" s="1606"/>
      <c r="F45" s="1606"/>
      <c r="G45" s="1606"/>
      <c r="H45" s="1606"/>
      <c r="I45" s="1606"/>
      <c r="J45" s="1606"/>
      <c r="K45" s="1606"/>
      <c r="L45" s="1606"/>
      <c r="M45" s="1606"/>
      <c r="N45" s="1606"/>
      <c r="O45" s="1606"/>
      <c r="P45" s="1606"/>
      <c r="Q45" s="1606"/>
      <c r="R45" s="1606"/>
      <c r="S45" s="1606"/>
      <c r="T45" s="1606"/>
      <c r="U45" s="1606"/>
      <c r="V45" s="1680"/>
      <c r="W45" s="1654" t="s">
        <v>80</v>
      </c>
      <c r="X45" s="1657">
        <v>0.38</v>
      </c>
      <c r="Y45" s="1657">
        <v>2.56</v>
      </c>
      <c r="Z45" s="1657">
        <v>1.04</v>
      </c>
      <c r="AA45" s="1657">
        <v>0.67</v>
      </c>
      <c r="AB45" s="1665">
        <v>4.6500000000000004</v>
      </c>
      <c r="AC45" s="1681">
        <v>100</v>
      </c>
      <c r="AD45" s="1686"/>
      <c r="AF45" s="1679" t="s">
        <v>30</v>
      </c>
      <c r="AG45" s="1913">
        <v>5.5685988640069697</v>
      </c>
      <c r="AH45" s="1913">
        <v>35.06807546614943</v>
      </c>
      <c r="AI45" s="1913">
        <v>36.935676628272482</v>
      </c>
      <c r="AJ45" s="1913">
        <v>22.427649041571112</v>
      </c>
      <c r="AK45" s="1676"/>
      <c r="AL45"/>
      <c r="AM45"/>
    </row>
    <row r="46" spans="1:39" ht="15.6" customHeight="1">
      <c r="A46" s="2414"/>
      <c r="B46" s="2424" t="s">
        <v>1007</v>
      </c>
      <c r="C46" s="2424"/>
      <c r="D46" s="2424"/>
      <c r="E46" s="2424"/>
      <c r="F46" s="2424"/>
      <c r="G46" s="2424"/>
      <c r="H46" s="2424"/>
      <c r="I46" s="2424"/>
      <c r="J46" s="2424"/>
      <c r="K46" s="2424"/>
      <c r="L46" s="2424"/>
      <c r="M46" s="2424"/>
      <c r="N46" s="2424"/>
      <c r="O46" s="2424"/>
      <c r="P46" s="2424"/>
      <c r="Q46" s="2424"/>
      <c r="R46" s="2424"/>
      <c r="S46" s="2424"/>
      <c r="T46" s="2424"/>
      <c r="U46" s="2424"/>
      <c r="V46" s="1680"/>
      <c r="W46" s="1654" t="s">
        <v>17</v>
      </c>
      <c r="X46" s="1657">
        <v>0.27</v>
      </c>
      <c r="Y46" s="1657">
        <v>2.35</v>
      </c>
      <c r="Z46" s="1657">
        <v>0.55000000000000004</v>
      </c>
      <c r="AA46" s="1661">
        <v>2.1</v>
      </c>
      <c r="AB46" s="1665">
        <f>SUM(X46:AA46)</f>
        <v>5.27</v>
      </c>
      <c r="AC46" s="1681">
        <v>100</v>
      </c>
      <c r="AD46" s="1686"/>
      <c r="AF46" s="1679" t="s">
        <v>14</v>
      </c>
      <c r="AG46" s="1913">
        <v>6.5683002461182038</v>
      </c>
      <c r="AH46" s="1913">
        <v>40.291226036133004</v>
      </c>
      <c r="AI46" s="1913">
        <v>33.452576716836482</v>
      </c>
      <c r="AJ46" s="1913">
        <v>19.687897000912322</v>
      </c>
      <c r="AK46" s="1676"/>
      <c r="AL46"/>
      <c r="AM46"/>
    </row>
    <row r="47" spans="1:39" ht="15" customHeight="1">
      <c r="A47" s="2414"/>
      <c r="B47" s="2424"/>
      <c r="C47" s="2424"/>
      <c r="D47" s="2424"/>
      <c r="E47" s="2424"/>
      <c r="F47" s="2424"/>
      <c r="G47" s="2424"/>
      <c r="H47" s="2424"/>
      <c r="I47" s="2424"/>
      <c r="J47" s="2424"/>
      <c r="K47" s="2424"/>
      <c r="L47" s="2424"/>
      <c r="M47" s="2424"/>
      <c r="N47" s="2424"/>
      <c r="O47" s="2424"/>
      <c r="P47" s="2424"/>
      <c r="Q47" s="2424"/>
      <c r="R47" s="2424"/>
      <c r="S47" s="2424"/>
      <c r="T47" s="2424"/>
      <c r="U47" s="2424"/>
      <c r="V47" s="1680"/>
      <c r="W47" s="1654" t="s">
        <v>12</v>
      </c>
      <c r="X47" s="1661">
        <v>0.39703794714562018</v>
      </c>
      <c r="Y47" s="1661">
        <v>3.1226924339598465</v>
      </c>
      <c r="Z47" s="1661">
        <v>2.0625848416037944</v>
      </c>
      <c r="AA47" s="1661">
        <v>2.3126939265479085</v>
      </c>
      <c r="AB47" s="1665">
        <v>7.8950091492571701</v>
      </c>
      <c r="AC47" s="1681">
        <v>100</v>
      </c>
      <c r="AD47" s="1686"/>
      <c r="AE47" s="1682"/>
      <c r="AF47" s="1679" t="s">
        <v>15</v>
      </c>
      <c r="AG47" s="1913">
        <v>2.3622047244094486</v>
      </c>
      <c r="AH47" s="1913">
        <v>60.137795275590548</v>
      </c>
      <c r="AI47" s="1913">
        <v>14.074803149606298</v>
      </c>
      <c r="AJ47" s="1913">
        <v>23.4251968503937</v>
      </c>
      <c r="AK47" s="1676"/>
      <c r="AL47"/>
      <c r="AM47"/>
    </row>
    <row r="48" spans="1:39" ht="14.25" hidden="1" customHeight="1">
      <c r="A48" s="2414"/>
      <c r="B48" s="2424"/>
      <c r="C48" s="2424"/>
      <c r="D48" s="2424"/>
      <c r="E48" s="2424"/>
      <c r="F48" s="2424"/>
      <c r="G48" s="2424"/>
      <c r="H48" s="2424"/>
      <c r="I48" s="2424"/>
      <c r="J48" s="2424"/>
      <c r="K48" s="2424"/>
      <c r="L48" s="2424"/>
      <c r="M48" s="2424"/>
      <c r="N48" s="2424"/>
      <c r="O48" s="2424"/>
      <c r="P48" s="2424"/>
      <c r="Q48" s="2424"/>
      <c r="R48" s="2424"/>
      <c r="S48" s="2424"/>
      <c r="T48" s="2424"/>
      <c r="U48" s="2424"/>
      <c r="V48" s="1680"/>
      <c r="W48" s="1654" t="s">
        <v>21</v>
      </c>
      <c r="X48" s="1657">
        <v>0.16328999999999999</v>
      </c>
      <c r="Y48" s="1657">
        <v>1.821</v>
      </c>
      <c r="Z48" s="1657">
        <v>0.60528000000000004</v>
      </c>
      <c r="AA48" s="1657">
        <v>1.19146</v>
      </c>
      <c r="AB48" s="1665"/>
      <c r="AC48" s="1681">
        <v>100</v>
      </c>
      <c r="AD48" s="1686"/>
      <c r="AF48" s="1679" t="s">
        <v>21</v>
      </c>
      <c r="AG48" s="1913" t="e">
        <v>#DIV/0!</v>
      </c>
      <c r="AH48" s="1913" t="e">
        <v>#DIV/0!</v>
      </c>
      <c r="AI48" s="1913" t="e">
        <v>#DIV/0!</v>
      </c>
      <c r="AJ48" s="1913" t="e">
        <v>#DIV/0!</v>
      </c>
      <c r="AK48" s="1676"/>
      <c r="AL48"/>
      <c r="AM48"/>
    </row>
    <row r="49" spans="1:39" ht="15">
      <c r="A49" s="2414"/>
      <c r="B49" s="2424"/>
      <c r="C49" s="2424"/>
      <c r="D49" s="2424"/>
      <c r="E49" s="2424"/>
      <c r="F49" s="2424"/>
      <c r="G49" s="2424"/>
      <c r="H49" s="2424"/>
      <c r="I49" s="2424"/>
      <c r="J49" s="2424"/>
      <c r="K49" s="2424"/>
      <c r="L49" s="2424"/>
      <c r="M49" s="2424"/>
      <c r="N49" s="2424"/>
      <c r="O49" s="2424"/>
      <c r="P49" s="2424"/>
      <c r="Q49" s="2424"/>
      <c r="R49" s="2424"/>
      <c r="S49" s="2424"/>
      <c r="T49" s="2424"/>
      <c r="U49" s="2424"/>
      <c r="V49" s="1680"/>
      <c r="W49" s="1654" t="s">
        <v>21</v>
      </c>
      <c r="X49" s="1657">
        <v>0.16328999999999999</v>
      </c>
      <c r="Y49" s="1657">
        <v>1.821</v>
      </c>
      <c r="Z49" s="1657">
        <v>0.60528000000000004</v>
      </c>
      <c r="AA49" s="1657">
        <v>1.19146</v>
      </c>
      <c r="AB49" s="1665">
        <v>3.7810300000000003</v>
      </c>
      <c r="AC49" s="1681">
        <v>100</v>
      </c>
      <c r="AD49" s="1686"/>
      <c r="AF49" s="1679" t="s">
        <v>17</v>
      </c>
      <c r="AG49" s="1914">
        <v>5.1233396584440234</v>
      </c>
      <c r="AH49" s="1914">
        <v>44.592030360531318</v>
      </c>
      <c r="AI49" s="1914">
        <v>10.43643263757116</v>
      </c>
      <c r="AJ49" s="1914">
        <v>39.848197343453521</v>
      </c>
      <c r="AK49" s="1676"/>
      <c r="AL49"/>
      <c r="AM49"/>
    </row>
    <row r="50" spans="1:39" ht="15">
      <c r="V50" s="1680"/>
      <c r="W50" s="1654" t="s">
        <v>13</v>
      </c>
      <c r="X50" s="1657">
        <v>0.7</v>
      </c>
      <c r="Y50" s="1657">
        <v>1.8</v>
      </c>
      <c r="Z50" s="1657">
        <v>2.9</v>
      </c>
      <c r="AA50" s="1657">
        <v>1.2</v>
      </c>
      <c r="AB50" s="1665">
        <v>6.6000000000000005</v>
      </c>
      <c r="AC50" s="1681">
        <v>100</v>
      </c>
      <c r="AD50" s="1686"/>
      <c r="AF50" s="1679" t="s">
        <v>31</v>
      </c>
      <c r="AG50" s="1913">
        <v>8.5047790757983659</v>
      </c>
      <c r="AH50" s="1913">
        <v>45.929758699893796</v>
      </c>
      <c r="AI50" s="1913">
        <v>32.394601002741489</v>
      </c>
      <c r="AJ50" s="1913">
        <v>13.170861221566351</v>
      </c>
      <c r="AK50" s="1676"/>
      <c r="AL50"/>
      <c r="AM50"/>
    </row>
    <row r="51" spans="1:39" ht="15">
      <c r="V51" s="1680"/>
      <c r="W51" s="1654" t="s">
        <v>78</v>
      </c>
      <c r="X51" s="1657">
        <v>0.3</v>
      </c>
      <c r="Y51" s="1657">
        <v>1.8</v>
      </c>
      <c r="Z51" s="1657">
        <v>1.5</v>
      </c>
      <c r="AA51" s="1657">
        <v>1.1000000000000001</v>
      </c>
      <c r="AB51" s="1665">
        <v>4.7</v>
      </c>
      <c r="AC51" s="1681">
        <v>100</v>
      </c>
      <c r="AD51" s="1686"/>
      <c r="AF51" s="1679" t="s">
        <v>268</v>
      </c>
      <c r="AG51" s="1914">
        <v>14.037583289660848</v>
      </c>
      <c r="AH51" s="1914">
        <v>25.735569364378225</v>
      </c>
      <c r="AI51" s="1914">
        <v>37.433555439095599</v>
      </c>
      <c r="AJ51" s="1914">
        <v>22.79329190686531</v>
      </c>
      <c r="AK51" s="1676"/>
      <c r="AL51"/>
      <c r="AM51"/>
    </row>
    <row r="52" spans="1:39" ht="15">
      <c r="C52" s="1677"/>
      <c r="V52" s="1680"/>
      <c r="W52" s="1654" t="s">
        <v>284</v>
      </c>
      <c r="X52" s="1657">
        <v>0.2</v>
      </c>
      <c r="Y52" s="1657">
        <v>1.8</v>
      </c>
      <c r="Z52" s="1657">
        <v>1.3</v>
      </c>
      <c r="AA52" s="1661"/>
      <c r="AB52" s="1665">
        <v>3.3</v>
      </c>
      <c r="AC52" s="1681">
        <v>100</v>
      </c>
      <c r="AD52" s="1686"/>
      <c r="AF52" s="1679" t="s">
        <v>18</v>
      </c>
      <c r="AG52" s="1913">
        <v>11.111111111111111</v>
      </c>
      <c r="AH52" s="1913">
        <v>48.148148148148145</v>
      </c>
      <c r="AI52" s="1913">
        <v>14.814814814814813</v>
      </c>
      <c r="AJ52" s="1913">
        <v>25.925925925925924</v>
      </c>
      <c r="AK52" s="1676"/>
      <c r="AL52"/>
      <c r="AM52"/>
    </row>
    <row r="53" spans="1:39" ht="15">
      <c r="C53" s="1677"/>
      <c r="V53" s="1680"/>
      <c r="W53" s="1654" t="s">
        <v>20</v>
      </c>
      <c r="X53" s="1657">
        <v>0.51335616973570153</v>
      </c>
      <c r="Y53" s="1657">
        <v>1.7189897981459912</v>
      </c>
      <c r="Z53" s="1657">
        <v>1.4921772487208738</v>
      </c>
      <c r="AA53" s="1657">
        <v>0.92432517279048743</v>
      </c>
      <c r="AB53" s="1665">
        <v>4.6488483893930539</v>
      </c>
      <c r="AC53" s="1681">
        <v>100</v>
      </c>
      <c r="AD53" s="1686"/>
      <c r="AF53" s="1679" t="s">
        <v>19</v>
      </c>
      <c r="AG53" s="1913">
        <v>10.512410870816289</v>
      </c>
      <c r="AH53" s="1913">
        <v>67.880608555957238</v>
      </c>
      <c r="AI53" s="1913">
        <v>0</v>
      </c>
      <c r="AJ53" s="1913">
        <v>21.606980573226469</v>
      </c>
      <c r="AK53" s="1676"/>
      <c r="AL53"/>
      <c r="AM53"/>
    </row>
    <row r="54" spans="1:39" ht="15">
      <c r="C54" s="1677"/>
      <c r="D54" s="1677"/>
      <c r="E54" s="1677"/>
      <c r="V54" s="1680"/>
      <c r="W54" s="1654" t="s">
        <v>88</v>
      </c>
      <c r="X54" s="1657">
        <v>0.40239389516783708</v>
      </c>
      <c r="Y54" s="1657">
        <v>1.6335720830647142</v>
      </c>
      <c r="Z54" s="1657">
        <v>2.0824647871649273</v>
      </c>
      <c r="AA54" s="1657">
        <v>1.0470708044716015</v>
      </c>
      <c r="AB54" s="1665">
        <v>5.1655015698690807</v>
      </c>
      <c r="AC54" s="1681">
        <v>100</v>
      </c>
      <c r="AD54" s="1686"/>
      <c r="AF54" s="1679" t="s">
        <v>20</v>
      </c>
      <c r="AG54" s="1913">
        <v>11.042652432094576</v>
      </c>
      <c r="AH54" s="1913">
        <v>36.976680118630838</v>
      </c>
      <c r="AI54" s="1913">
        <v>32.097782584725032</v>
      </c>
      <c r="AJ54" s="1913">
        <v>19.882884864549556</v>
      </c>
      <c r="AK54" s="1676"/>
      <c r="AL54"/>
      <c r="AM54"/>
    </row>
    <row r="55" spans="1:39" ht="15">
      <c r="C55" s="1677"/>
      <c r="D55" s="1677"/>
      <c r="E55" s="1677"/>
      <c r="V55" s="1680"/>
      <c r="W55" s="1654" t="s">
        <v>30</v>
      </c>
      <c r="X55" s="1659">
        <v>0.25187238406331203</v>
      </c>
      <c r="Y55" s="1659">
        <v>1.58615838344217</v>
      </c>
      <c r="Z55" s="1659">
        <v>1.6706315460223999</v>
      </c>
      <c r="AA55" s="1659">
        <v>1.0144213241050399</v>
      </c>
      <c r="AB55" s="1665">
        <v>4.5230836376329222</v>
      </c>
      <c r="AC55" s="1681">
        <v>100</v>
      </c>
      <c r="AD55" s="1686"/>
      <c r="AF55" s="1679" t="s">
        <v>21</v>
      </c>
      <c r="AG55" s="1913">
        <v>4.3186644908926928</v>
      </c>
      <c r="AH55" s="1913">
        <v>48.16147980841199</v>
      </c>
      <c r="AI55" s="1913">
        <v>16.008336352792757</v>
      </c>
      <c r="AJ55" s="1913">
        <v>31.511519347902553</v>
      </c>
      <c r="AK55" s="1676"/>
      <c r="AL55"/>
      <c r="AM55"/>
    </row>
    <row r="56" spans="1:39" ht="15">
      <c r="C56" s="1677"/>
      <c r="D56" s="1677"/>
      <c r="E56" s="1677"/>
      <c r="V56" s="1680"/>
      <c r="W56" s="1654" t="s">
        <v>31</v>
      </c>
      <c r="X56" s="1657">
        <v>0.27548</v>
      </c>
      <c r="Y56" s="1657">
        <v>1.4877199999999999</v>
      </c>
      <c r="Z56" s="1657">
        <v>1.0492999999999999</v>
      </c>
      <c r="AA56" s="1657">
        <v>0.42662</v>
      </c>
      <c r="AB56" s="1665">
        <v>3.2391199999999998</v>
      </c>
      <c r="AC56" s="1681">
        <v>100</v>
      </c>
      <c r="AD56" s="1686"/>
      <c r="AF56" s="1679" t="s">
        <v>77</v>
      </c>
      <c r="AG56" s="1913">
        <v>4.3152627461207462</v>
      </c>
      <c r="AH56" s="1913">
        <v>33.46467922806103</v>
      </c>
      <c r="AI56" s="1913">
        <v>31.976952666579741</v>
      </c>
      <c r="AJ56" s="1913">
        <v>30.243105359238498</v>
      </c>
      <c r="AK56" s="1676"/>
      <c r="AL56"/>
      <c r="AM56"/>
    </row>
    <row r="57" spans="1:39" ht="14.25" hidden="1" customHeight="1">
      <c r="D57" s="1677"/>
      <c r="E57" s="1677"/>
      <c r="F57" s="1677"/>
      <c r="G57" s="1677"/>
      <c r="N57" s="1677"/>
      <c r="O57" s="1677"/>
      <c r="V57" s="1680"/>
      <c r="W57" s="1654" t="s">
        <v>199</v>
      </c>
      <c r="X57" s="1657">
        <v>0.60749422166195377</v>
      </c>
      <c r="Y57" s="1657">
        <v>1.4093151004147024</v>
      </c>
      <c r="Z57" s="1657">
        <v>1.1253089626906527</v>
      </c>
      <c r="AA57" s="1657">
        <v>0.52094574023250906</v>
      </c>
      <c r="AB57" s="1665"/>
      <c r="AC57" s="1681">
        <v>100</v>
      </c>
      <c r="AD57" s="1686"/>
      <c r="AF57" s="1679" t="s">
        <v>199</v>
      </c>
      <c r="AG57" s="1913" t="e">
        <v>#DIV/0!</v>
      </c>
      <c r="AH57" s="1913" t="e">
        <v>#DIV/0!</v>
      </c>
      <c r="AI57" s="1913" t="e">
        <v>#DIV/0!</v>
      </c>
      <c r="AJ57" s="1913" t="e">
        <v>#DIV/0!</v>
      </c>
      <c r="AK57" s="1676"/>
      <c r="AL57"/>
      <c r="AM57"/>
    </row>
    <row r="58" spans="1:39" ht="14.25" customHeight="1">
      <c r="D58" s="1677"/>
      <c r="E58" s="1677"/>
      <c r="F58" s="1677"/>
      <c r="G58" s="1677"/>
      <c r="N58" s="1677"/>
      <c r="O58" s="1677"/>
      <c r="V58" s="1680"/>
      <c r="W58" s="1654" t="s">
        <v>199</v>
      </c>
      <c r="X58" s="1657">
        <v>0.60749422166195377</v>
      </c>
      <c r="Y58" s="1657">
        <v>1.4093151004147024</v>
      </c>
      <c r="Z58" s="1657">
        <v>1.1253089626906527</v>
      </c>
      <c r="AA58" s="1657">
        <v>0.52094574023250906</v>
      </c>
      <c r="AB58" s="1665">
        <v>3.6630640249998185</v>
      </c>
      <c r="AC58" s="1681">
        <v>100</v>
      </c>
      <c r="AD58" s="1686"/>
      <c r="AF58" s="1679" t="s">
        <v>78</v>
      </c>
      <c r="AG58" s="1913">
        <v>6.3829787234042552</v>
      </c>
      <c r="AH58" s="1913">
        <v>38.297872340425528</v>
      </c>
      <c r="AI58" s="1913">
        <v>31.914893617021274</v>
      </c>
      <c r="AJ58" s="1913">
        <v>23.404255319148938</v>
      </c>
      <c r="AK58" s="1676"/>
      <c r="AL58"/>
      <c r="AM58"/>
    </row>
    <row r="59" spans="1:39" ht="14.25" customHeight="1">
      <c r="F59" s="1677"/>
      <c r="G59" s="1677"/>
      <c r="N59" s="1677"/>
      <c r="O59" s="1677"/>
      <c r="V59" s="1680"/>
      <c r="W59" s="1654" t="s">
        <v>29</v>
      </c>
      <c r="X59" s="1657">
        <v>0.74821552477700004</v>
      </c>
      <c r="Y59" s="1657">
        <v>1.4073466980730001</v>
      </c>
      <c r="Z59" s="1657">
        <v>1.428811094878</v>
      </c>
      <c r="AA59" s="1657">
        <v>1.2342761082910001</v>
      </c>
      <c r="AB59" s="1665">
        <v>4.8186494260190003</v>
      </c>
      <c r="AC59" s="1681">
        <v>100</v>
      </c>
      <c r="AD59" s="1686"/>
      <c r="AF59" s="1679" t="s">
        <v>199</v>
      </c>
      <c r="AG59" s="1913">
        <v>16.584318961282253</v>
      </c>
      <c r="AH59" s="1913">
        <v>38.473668240477238</v>
      </c>
      <c r="AI59" s="1913">
        <v>30.720428444892072</v>
      </c>
      <c r="AJ59" s="1913">
        <v>14.221584353348421</v>
      </c>
      <c r="AK59" s="1676"/>
      <c r="AL59"/>
      <c r="AM59"/>
    </row>
    <row r="60" spans="1:39" ht="15">
      <c r="F60" s="1677"/>
      <c r="G60" s="1677"/>
      <c r="H60" s="1677"/>
      <c r="I60" s="1677"/>
      <c r="J60" s="1677"/>
      <c r="K60" s="1677"/>
      <c r="L60" s="1677"/>
      <c r="M60" s="1677"/>
      <c r="N60" s="1677"/>
      <c r="O60" s="1677"/>
      <c r="P60" s="1677"/>
      <c r="Q60" s="1677"/>
      <c r="R60" s="1677"/>
      <c r="S60" s="1677"/>
      <c r="T60" s="1677"/>
      <c r="U60" s="1677"/>
      <c r="V60" s="1680"/>
      <c r="W60" s="1654" t="s">
        <v>18</v>
      </c>
      <c r="X60" s="1657">
        <v>0.3</v>
      </c>
      <c r="Y60" s="1657">
        <v>1.3</v>
      </c>
      <c r="Z60" s="1657">
        <v>0.4</v>
      </c>
      <c r="AA60" s="1657">
        <v>0.7</v>
      </c>
      <c r="AB60" s="1665">
        <v>2.7</v>
      </c>
      <c r="AC60" s="1681">
        <v>100</v>
      </c>
      <c r="AD60" s="1686"/>
      <c r="AF60" s="1679" t="s">
        <v>80</v>
      </c>
      <c r="AG60" s="1913">
        <v>8.172043010752688</v>
      </c>
      <c r="AH60" s="1913">
        <v>55.053763440860209</v>
      </c>
      <c r="AI60" s="1913">
        <v>22.36559139784946</v>
      </c>
      <c r="AJ60" s="1913">
        <v>14.408602150537634</v>
      </c>
      <c r="AK60" s="1676"/>
      <c r="AL60"/>
      <c r="AM60"/>
    </row>
    <row r="61" spans="1:39" ht="15">
      <c r="F61" s="1677"/>
      <c r="G61" s="1677"/>
      <c r="H61" s="1677"/>
      <c r="I61" s="1677"/>
      <c r="J61" s="1677"/>
      <c r="K61" s="1677"/>
      <c r="L61" s="1677"/>
      <c r="M61" s="1677"/>
      <c r="N61" s="1677"/>
      <c r="O61" s="1677"/>
      <c r="P61" s="1677"/>
      <c r="Q61" s="1677"/>
      <c r="R61" s="1677"/>
      <c r="S61" s="1677"/>
      <c r="T61" s="1677"/>
      <c r="U61" s="1677"/>
      <c r="V61" s="1684"/>
      <c r="W61" s="1654" t="s">
        <v>268</v>
      </c>
      <c r="X61" s="1661">
        <v>0.6</v>
      </c>
      <c r="Y61" s="1657">
        <v>1.1000000000000001</v>
      </c>
      <c r="Z61" s="1657">
        <v>1.6</v>
      </c>
      <c r="AA61" s="1661">
        <v>0.97423999999999999</v>
      </c>
      <c r="AB61" s="1665">
        <v>4.2742400000000007</v>
      </c>
      <c r="AC61" s="1681">
        <v>100</v>
      </c>
      <c r="AD61" s="1686"/>
      <c r="AF61" s="1679" t="s">
        <v>284</v>
      </c>
      <c r="AG61" s="1913">
        <v>6.0606060606060606</v>
      </c>
      <c r="AH61" s="1913">
        <v>54.545454545454547</v>
      </c>
      <c r="AI61" s="1913">
        <v>39.393939393939398</v>
      </c>
      <c r="AJ61" s="1913">
        <v>0</v>
      </c>
      <c r="AK61" s="1676"/>
      <c r="AL61"/>
      <c r="AM61"/>
    </row>
    <row r="62" spans="1:39" ht="15">
      <c r="V62" s="1680"/>
      <c r="W62" s="1654" t="s">
        <v>77</v>
      </c>
      <c r="X62" s="1657">
        <v>0.10589999999999999</v>
      </c>
      <c r="Y62" s="1657">
        <v>0.82125000000000004</v>
      </c>
      <c r="Z62" s="1657">
        <v>0.78473999999999999</v>
      </c>
      <c r="AA62" s="1661">
        <v>0.74219000000000002</v>
      </c>
      <c r="AB62" s="1665">
        <v>2.4540799999999998</v>
      </c>
      <c r="AC62" s="1681">
        <v>100</v>
      </c>
      <c r="AD62" s="1686"/>
      <c r="AF62" s="1586"/>
      <c r="AG62" s="1915"/>
      <c r="AH62" s="1915"/>
      <c r="AI62" s="1915"/>
      <c r="AJ62" s="1915"/>
      <c r="AK62" s="1676"/>
      <c r="AL62"/>
      <c r="AM62"/>
    </row>
    <row r="63" spans="1:39" ht="15">
      <c r="W63" s="1685"/>
      <c r="X63" s="1685"/>
      <c r="Y63" s="1685"/>
      <c r="Z63" s="1685"/>
      <c r="AA63" s="1685"/>
      <c r="AB63" s="1665"/>
      <c r="AC63" s="1681"/>
      <c r="AD63" s="1686"/>
      <c r="AF63" s="1679" t="s">
        <v>23</v>
      </c>
      <c r="AG63" s="1914">
        <v>7.9110191808066297</v>
      </c>
      <c r="AH63" s="1914">
        <v>41.622633643546841</v>
      </c>
      <c r="AI63" s="1914">
        <v>27.568308853766574</v>
      </c>
      <c r="AJ63" s="1914">
        <v>23.008723605800739</v>
      </c>
      <c r="AK63" s="1676"/>
    </row>
    <row r="64" spans="1:39" ht="15">
      <c r="W64" s="1654" t="s">
        <v>23</v>
      </c>
      <c r="X64" s="1657">
        <v>0.38808168522041775</v>
      </c>
      <c r="Y64" s="1657">
        <v>2.0418332250905644</v>
      </c>
      <c r="Z64" s="1657">
        <v>1.3523865274658353</v>
      </c>
      <c r="AA64" s="1657">
        <v>1.1287122465046917</v>
      </c>
      <c r="AB64" s="1665">
        <v>4.9055839247863871</v>
      </c>
      <c r="AC64" s="1681">
        <v>100</v>
      </c>
      <c r="AD64" s="1686"/>
      <c r="AF64" s="1606" t="s">
        <v>826</v>
      </c>
      <c r="AG64" s="1686"/>
      <c r="AH64" s="1686"/>
      <c r="AI64" s="1686"/>
      <c r="AJ64" s="1686"/>
      <c r="AK64" s="1676"/>
      <c r="AM64" s="1682"/>
    </row>
    <row r="65" spans="24:37">
      <c r="X65" s="1599"/>
      <c r="Y65" s="1599"/>
      <c r="Z65" s="1599"/>
      <c r="AA65" s="1599"/>
      <c r="AB65" s="1599"/>
      <c r="AC65" s="1681">
        <v>100</v>
      </c>
      <c r="AF65" s="1606" t="s">
        <v>843</v>
      </c>
    </row>
    <row r="66" spans="24:37">
      <c r="AF66" s="1606"/>
      <c r="AG66" s="1687"/>
      <c r="AH66" s="1687"/>
      <c r="AI66" s="1687"/>
      <c r="AJ66" s="1687"/>
      <c r="AK66" s="1688"/>
    </row>
    <row r="68" spans="24:37">
      <c r="AG68" s="1683"/>
      <c r="AH68" s="1683"/>
      <c r="AI68" s="1683"/>
      <c r="AJ68" s="1683"/>
      <c r="AK68" s="1683"/>
    </row>
  </sheetData>
  <mergeCells count="12">
    <mergeCell ref="A44:A49"/>
    <mergeCell ref="X6:AA6"/>
    <mergeCell ref="AF37:AJ37"/>
    <mergeCell ref="X38:AA38"/>
    <mergeCell ref="B46:U49"/>
    <mergeCell ref="A2:S2"/>
    <mergeCell ref="B5:T5"/>
    <mergeCell ref="B6:D6"/>
    <mergeCell ref="F6:H6"/>
    <mergeCell ref="J6:L6"/>
    <mergeCell ref="N6:P6"/>
    <mergeCell ref="R6:T6"/>
  </mergeCells>
  <pageMargins left="0.2" right="0.24" top="0.38" bottom="0.5" header="0.31496062992125984" footer="0.31496062992125984"/>
  <pageSetup paperSize="9" scale="44" orientation="landscape" horizontalDpi="4294967292" verticalDpi="4294967292" r:id="rId1"/>
  <drawing r:id="rId2"/>
</worksheet>
</file>

<file path=xl/worksheets/sheet42.xml><?xml version="1.0" encoding="utf-8"?>
<worksheet xmlns="http://schemas.openxmlformats.org/spreadsheetml/2006/main" xmlns:r="http://schemas.openxmlformats.org/officeDocument/2006/relationships">
  <sheetPr>
    <pageSetUpPr fitToPage="1"/>
  </sheetPr>
  <dimension ref="A1:AR51"/>
  <sheetViews>
    <sheetView zoomScale="80" zoomScaleNormal="80" zoomScalePageLayoutView="90" workbookViewId="0">
      <selection activeCell="D10" sqref="D10"/>
    </sheetView>
  </sheetViews>
  <sheetFormatPr baseColWidth="10" defaultColWidth="9.109375" defaultRowHeight="14.25"/>
  <cols>
    <col min="1" max="1" width="9.109375" style="1794"/>
    <col min="2" max="16" width="4.44140625" style="1794" customWidth="1"/>
    <col min="17" max="17" width="5" style="1794" customWidth="1"/>
    <col min="18" max="18" width="3.109375" style="1794" customWidth="1"/>
    <col min="19" max="19" width="9.109375" style="1794"/>
    <col min="20" max="20" width="5" style="1794" customWidth="1"/>
    <col min="21" max="21" width="11.77734375" style="1794" customWidth="1"/>
    <col min="22" max="16384" width="9.109375" style="1794"/>
  </cols>
  <sheetData>
    <row r="1" spans="1:33" ht="15">
      <c r="A1" s="2425" t="s">
        <v>913</v>
      </c>
      <c r="B1" s="2425"/>
      <c r="C1" s="2425"/>
      <c r="D1" s="2425"/>
      <c r="E1" s="2425"/>
      <c r="F1" s="2425"/>
      <c r="G1" s="2425"/>
      <c r="H1" s="2425"/>
      <c r="I1" s="2425"/>
      <c r="J1" s="2425"/>
      <c r="K1" s="2425"/>
      <c r="L1" s="2425"/>
      <c r="M1" s="2425"/>
      <c r="N1" s="2425"/>
      <c r="O1" s="2425"/>
      <c r="P1" s="2425"/>
    </row>
    <row r="2" spans="1:33">
      <c r="A2" s="2426" t="s">
        <v>847</v>
      </c>
      <c r="B2" s="2426"/>
      <c r="C2" s="2426"/>
      <c r="D2" s="2426"/>
      <c r="E2" s="2426"/>
      <c r="F2" s="2426"/>
      <c r="G2" s="2426"/>
      <c r="H2" s="2426"/>
      <c r="I2" s="2426"/>
      <c r="J2" s="2426"/>
      <c r="K2" s="2426"/>
      <c r="L2" s="2426"/>
      <c r="M2" s="2426"/>
      <c r="N2" s="2426"/>
      <c r="O2" s="2426"/>
      <c r="P2" s="2426"/>
    </row>
    <row r="3" spans="1:33">
      <c r="A3" s="1795"/>
      <c r="B3" s="1796"/>
      <c r="C3" s="1796"/>
      <c r="D3" s="1796"/>
      <c r="E3" s="1796"/>
      <c r="F3" s="1796"/>
      <c r="G3" s="1796"/>
      <c r="H3" s="1796"/>
      <c r="I3" s="1796"/>
      <c r="J3" s="1796"/>
      <c r="K3" s="1796"/>
      <c r="L3" s="1796"/>
      <c r="M3" s="1796"/>
      <c r="N3" s="1796"/>
      <c r="O3" s="1796"/>
      <c r="P3" s="1796"/>
      <c r="Q3" s="1797"/>
      <c r="R3" s="1797"/>
    </row>
    <row r="4" spans="1:33">
      <c r="A4" s="1798"/>
      <c r="B4" s="2427" t="s">
        <v>848</v>
      </c>
      <c r="C4" s="2428"/>
      <c r="D4" s="2428"/>
      <c r="E4" s="2429"/>
      <c r="F4" s="2427" t="s">
        <v>849</v>
      </c>
      <c r="G4" s="2428"/>
      <c r="H4" s="2428"/>
      <c r="I4" s="2429"/>
      <c r="J4" s="2427" t="s">
        <v>850</v>
      </c>
      <c r="K4" s="2428"/>
      <c r="L4" s="2428"/>
      <c r="M4" s="2429"/>
      <c r="N4" s="2427" t="s">
        <v>851</v>
      </c>
      <c r="O4" s="2428"/>
      <c r="P4" s="2428"/>
      <c r="Q4" s="2429"/>
      <c r="R4" s="1799"/>
      <c r="S4" s="1800"/>
      <c r="T4" s="2430" t="s">
        <v>852</v>
      </c>
      <c r="U4" s="2430"/>
    </row>
    <row r="5" spans="1:33">
      <c r="A5" s="1801"/>
      <c r="B5" s="1802" t="s">
        <v>316</v>
      </c>
      <c r="C5" s="1802" t="s">
        <v>317</v>
      </c>
      <c r="D5" s="1802" t="s">
        <v>318</v>
      </c>
      <c r="E5" s="1802">
        <v>2014</v>
      </c>
      <c r="F5" s="1802" t="s">
        <v>316</v>
      </c>
      <c r="G5" s="1802" t="s">
        <v>317</v>
      </c>
      <c r="H5" s="1802" t="s">
        <v>318</v>
      </c>
      <c r="I5" s="1802">
        <v>2014</v>
      </c>
      <c r="J5" s="1802" t="s">
        <v>316</v>
      </c>
      <c r="K5" s="1802" t="s">
        <v>317</v>
      </c>
      <c r="L5" s="1802" t="s">
        <v>318</v>
      </c>
      <c r="M5" s="1802">
        <v>2014</v>
      </c>
      <c r="N5" s="1802" t="s">
        <v>316</v>
      </c>
      <c r="O5" s="1802" t="s">
        <v>317</v>
      </c>
      <c r="P5" s="1802" t="s">
        <v>318</v>
      </c>
      <c r="Q5" s="1798">
        <v>2014</v>
      </c>
      <c r="R5" s="1803"/>
      <c r="S5" s="1800"/>
      <c r="T5" s="1804" t="s">
        <v>51</v>
      </c>
      <c r="U5" s="1804" t="s">
        <v>266</v>
      </c>
      <c r="W5" s="1805" t="s">
        <v>853</v>
      </c>
    </row>
    <row r="6" spans="1:33" ht="15">
      <c r="A6" s="1806"/>
      <c r="B6" s="1807"/>
      <c r="C6" s="1807"/>
      <c r="D6" s="1807"/>
      <c r="E6" s="1807"/>
      <c r="F6" s="1807"/>
      <c r="G6" s="1807"/>
      <c r="H6" s="1807"/>
      <c r="I6" s="1807"/>
      <c r="J6" s="1807"/>
      <c r="K6" s="1807"/>
      <c r="L6" s="1807"/>
      <c r="M6" s="1807"/>
      <c r="N6" s="1807"/>
      <c r="O6" s="1807"/>
      <c r="P6" s="1807"/>
      <c r="Q6" s="1808"/>
      <c r="R6" s="1809"/>
      <c r="S6" s="1810"/>
      <c r="T6" s="1811"/>
      <c r="U6" s="1811"/>
      <c r="W6" s="1812"/>
      <c r="AD6" s="1676"/>
      <c r="AE6" s="1676"/>
      <c r="AF6" s="1676"/>
      <c r="AG6" s="1676"/>
    </row>
    <row r="7" spans="1:33" ht="15">
      <c r="A7" s="1954" t="s">
        <v>88</v>
      </c>
      <c r="B7" s="1955">
        <v>18.689557151056174</v>
      </c>
      <c r="C7" s="1955">
        <v>18.962393761161227</v>
      </c>
      <c r="D7" s="1955">
        <v>19.43597699757921</v>
      </c>
      <c r="E7" s="1955" t="s">
        <v>45</v>
      </c>
      <c r="F7" s="1955">
        <v>16.318500583455503</v>
      </c>
      <c r="G7" s="1955">
        <v>16.183662651875551</v>
      </c>
      <c r="H7" s="1955">
        <v>16.267523262682442</v>
      </c>
      <c r="I7" s="1955" t="s">
        <v>45</v>
      </c>
      <c r="J7" s="1955">
        <v>23.439420912569641</v>
      </c>
      <c r="K7" s="1955">
        <v>23.389808845188227</v>
      </c>
      <c r="L7" s="1955">
        <v>23.560921455231622</v>
      </c>
      <c r="M7" s="1955" t="s">
        <v>45</v>
      </c>
      <c r="N7" s="1955">
        <v>18.988829569601229</v>
      </c>
      <c r="O7" s="1955">
        <v>20.62265177612182</v>
      </c>
      <c r="P7" s="1955">
        <v>22.812728212014726</v>
      </c>
      <c r="Q7" s="1955" t="s">
        <v>45</v>
      </c>
      <c r="R7" s="1814"/>
      <c r="S7" s="1815" t="s">
        <v>88</v>
      </c>
      <c r="T7" s="1813">
        <v>16.267523262682442</v>
      </c>
      <c r="U7" s="1813">
        <v>23.560921455231622</v>
      </c>
      <c r="AD7" s="1676"/>
      <c r="AE7" s="1676"/>
      <c r="AF7" s="1676"/>
      <c r="AG7" s="1676"/>
    </row>
    <row r="8" spans="1:33" ht="15">
      <c r="A8" s="1954" t="s">
        <v>12</v>
      </c>
      <c r="B8" s="1955" t="s">
        <v>45</v>
      </c>
      <c r="C8" s="1955" t="s">
        <v>45</v>
      </c>
      <c r="D8" s="1955" t="s">
        <v>45</v>
      </c>
      <c r="E8" s="1955" t="s">
        <v>45</v>
      </c>
      <c r="F8" s="1955">
        <v>20.3</v>
      </c>
      <c r="G8" s="1955">
        <v>23</v>
      </c>
      <c r="H8" s="1955">
        <v>25.6</v>
      </c>
      <c r="I8" s="1955">
        <v>26.9</v>
      </c>
      <c r="J8" s="1955">
        <v>18.3</v>
      </c>
      <c r="K8" s="1955">
        <v>20.399999999999999</v>
      </c>
      <c r="L8" s="1955">
        <v>14.3</v>
      </c>
      <c r="M8" s="1955">
        <v>16</v>
      </c>
      <c r="N8" s="1955" t="s">
        <v>45</v>
      </c>
      <c r="O8" s="1955" t="s">
        <v>45</v>
      </c>
      <c r="P8" s="1955" t="s">
        <v>45</v>
      </c>
      <c r="Q8" s="1955" t="s">
        <v>45</v>
      </c>
      <c r="R8" s="1814"/>
      <c r="S8" s="1815" t="s">
        <v>12</v>
      </c>
      <c r="T8" s="1813">
        <v>26.9</v>
      </c>
      <c r="U8" s="1813">
        <v>16</v>
      </c>
      <c r="AD8" s="1676"/>
      <c r="AE8" s="1676"/>
      <c r="AF8" s="1676"/>
      <c r="AG8" s="1676"/>
    </row>
    <row r="9" spans="1:33" ht="15">
      <c r="A9" s="1954" t="s">
        <v>13</v>
      </c>
      <c r="B9" s="1955" t="s">
        <v>45</v>
      </c>
      <c r="C9" s="1955">
        <v>24</v>
      </c>
      <c r="D9" s="1955">
        <v>27</v>
      </c>
      <c r="E9" s="1955">
        <v>25.776205485557981</v>
      </c>
      <c r="F9" s="1955" t="s">
        <v>45</v>
      </c>
      <c r="G9" s="1955">
        <v>22</v>
      </c>
      <c r="H9" s="1955">
        <v>25</v>
      </c>
      <c r="I9" s="1955">
        <v>22.934686869385899</v>
      </c>
      <c r="J9" s="1955" t="s">
        <v>45</v>
      </c>
      <c r="K9" s="1955">
        <v>21</v>
      </c>
      <c r="L9" s="1955">
        <v>24</v>
      </c>
      <c r="M9" s="1955">
        <v>22.85</v>
      </c>
      <c r="N9" s="1955">
        <v>27.67079</v>
      </c>
      <c r="O9" s="1955">
        <v>105</v>
      </c>
      <c r="P9" s="1955">
        <v>90</v>
      </c>
      <c r="Q9" s="1955">
        <v>88.854151062803098</v>
      </c>
      <c r="R9" s="1816"/>
      <c r="S9" s="1815" t="s">
        <v>13</v>
      </c>
      <c r="T9" s="1813">
        <v>22.934686869385899</v>
      </c>
      <c r="U9" s="1813">
        <v>22.85</v>
      </c>
      <c r="AD9" s="1676"/>
      <c r="AE9" s="1676"/>
      <c r="AF9" s="1676"/>
      <c r="AG9" s="1676"/>
    </row>
    <row r="10" spans="1:33" ht="15">
      <c r="A10" s="1954" t="s">
        <v>29</v>
      </c>
      <c r="B10" s="1955">
        <v>13.946592429293</v>
      </c>
      <c r="C10" s="1955">
        <v>15.246828486466001</v>
      </c>
      <c r="D10" s="1955">
        <v>16.845198499799999</v>
      </c>
      <c r="E10" s="1955">
        <v>16.243113334514</v>
      </c>
      <c r="F10" s="1955">
        <v>13.892850455839</v>
      </c>
      <c r="G10" s="1955">
        <v>14.58035225291</v>
      </c>
      <c r="H10" s="1955">
        <v>16.940150772839001</v>
      </c>
      <c r="I10" s="1955">
        <v>15.946928033941999</v>
      </c>
      <c r="J10" s="1955">
        <v>14.079008501253</v>
      </c>
      <c r="K10" s="1955">
        <v>14.063507732127</v>
      </c>
      <c r="L10" s="1955">
        <v>18</v>
      </c>
      <c r="M10" s="1955">
        <v>15.169862957567</v>
      </c>
      <c r="N10" s="1955">
        <v>11.463719515334001</v>
      </c>
      <c r="O10" s="1955">
        <v>16.159068104968998</v>
      </c>
      <c r="P10" s="1955">
        <v>15.361808143206</v>
      </c>
      <c r="Q10" s="1955">
        <v>17.539877785889001</v>
      </c>
      <c r="R10" s="1817"/>
      <c r="S10" s="1815" t="s">
        <v>29</v>
      </c>
      <c r="T10" s="1813">
        <v>15.946928033941999</v>
      </c>
      <c r="U10" s="1813">
        <v>15.169862957567</v>
      </c>
      <c r="AD10" s="1676"/>
      <c r="AE10" s="1676"/>
      <c r="AF10" s="1676"/>
      <c r="AG10" s="1676"/>
    </row>
    <row r="11" spans="1:33" ht="15">
      <c r="A11" s="1954" t="s">
        <v>30</v>
      </c>
      <c r="B11" s="1956">
        <v>34.067391053417722</v>
      </c>
      <c r="C11" s="1956">
        <v>34.067391053417722</v>
      </c>
      <c r="D11" s="1956">
        <v>32.547940380423832</v>
      </c>
      <c r="E11" s="1956">
        <v>33.389886767447436</v>
      </c>
      <c r="F11" s="1956">
        <v>34.011869920119786</v>
      </c>
      <c r="G11" s="1956">
        <v>36.895821980658148</v>
      </c>
      <c r="H11" s="1956">
        <v>37.464915549675112</v>
      </c>
      <c r="I11" s="1956">
        <v>38.778714665899223</v>
      </c>
      <c r="J11" s="1956">
        <v>34.011869920119793</v>
      </c>
      <c r="K11" s="1956">
        <v>36.895821980658148</v>
      </c>
      <c r="L11" s="1956">
        <v>37.464915549675112</v>
      </c>
      <c r="M11" s="1956">
        <v>38.778714665899223</v>
      </c>
      <c r="N11" s="1956">
        <v>26.469248229890351</v>
      </c>
      <c r="O11" s="1956">
        <v>28.410529198936874</v>
      </c>
      <c r="P11" s="1956">
        <v>22.713990041921271</v>
      </c>
      <c r="Q11" s="1956">
        <v>22.612230970543862</v>
      </c>
      <c r="R11" s="1819"/>
      <c r="S11" s="1815" t="s">
        <v>30</v>
      </c>
      <c r="T11" s="1818">
        <v>38.778714665899223</v>
      </c>
      <c r="U11" s="1818">
        <v>38.778714665899223</v>
      </c>
      <c r="V11" s="1820"/>
      <c r="W11" s="1820"/>
      <c r="X11" s="1820"/>
      <c r="Y11" s="1820"/>
      <c r="Z11" s="1820"/>
      <c r="AA11" s="1820"/>
      <c r="AB11" s="1820"/>
      <c r="AC11" s="1820"/>
      <c r="AD11" s="1676"/>
      <c r="AE11" s="1676"/>
      <c r="AF11" s="1676"/>
      <c r="AG11" s="1676"/>
    </row>
    <row r="12" spans="1:33" ht="15">
      <c r="A12" s="1954" t="s">
        <v>14</v>
      </c>
      <c r="B12" s="1955" t="s">
        <v>45</v>
      </c>
      <c r="C12" s="1955" t="s">
        <v>45</v>
      </c>
      <c r="D12" s="1955" t="s">
        <v>45</v>
      </c>
      <c r="E12" s="1955" t="s">
        <v>45</v>
      </c>
      <c r="F12" s="1955">
        <v>19.32175010258447</v>
      </c>
      <c r="G12" s="1955">
        <v>29.438329178537963</v>
      </c>
      <c r="H12" s="1955">
        <v>30.2033750055603</v>
      </c>
      <c r="I12" s="1955">
        <v>30.403993969988434</v>
      </c>
      <c r="J12" s="1955">
        <v>26.648711812318616</v>
      </c>
      <c r="K12" s="1955">
        <v>36.139162679458373</v>
      </c>
      <c r="L12" s="1955">
        <v>38.473554633511284</v>
      </c>
      <c r="M12" s="1955">
        <v>40.73661247351194</v>
      </c>
      <c r="N12" s="1955" t="s">
        <v>10</v>
      </c>
      <c r="O12" s="1955" t="s">
        <v>10</v>
      </c>
      <c r="P12" s="1955" t="s">
        <v>10</v>
      </c>
      <c r="Q12" s="1955" t="s">
        <v>10</v>
      </c>
      <c r="R12" s="1821"/>
      <c r="S12" s="1815" t="s">
        <v>14</v>
      </c>
      <c r="T12" s="1813">
        <v>30.403993969988434</v>
      </c>
      <c r="U12" s="1813">
        <v>40.73661247351194</v>
      </c>
      <c r="AD12" s="1676"/>
      <c r="AE12" s="1676"/>
      <c r="AF12" s="1676"/>
      <c r="AG12" s="1676"/>
    </row>
    <row r="13" spans="1:33" ht="15">
      <c r="A13" s="1954" t="s">
        <v>15</v>
      </c>
      <c r="B13" s="1955">
        <v>50.131230000000002</v>
      </c>
      <c r="C13" s="1955">
        <v>50.837859999999999</v>
      </c>
      <c r="D13" s="1955">
        <v>66</v>
      </c>
      <c r="E13" s="1955">
        <v>60</v>
      </c>
      <c r="F13" s="1955">
        <v>46.433599999999998</v>
      </c>
      <c r="G13" s="1955">
        <v>49.312049999999999</v>
      </c>
      <c r="H13" s="1955">
        <v>113</v>
      </c>
      <c r="I13" s="1955">
        <v>99</v>
      </c>
      <c r="J13" s="1955">
        <v>53.911619999999999</v>
      </c>
      <c r="K13" s="1955">
        <v>52.11495</v>
      </c>
      <c r="L13" s="1955">
        <v>25</v>
      </c>
      <c r="M13" s="1955">
        <v>21</v>
      </c>
      <c r="N13" s="1955">
        <v>61.104990000000001</v>
      </c>
      <c r="O13" s="1955">
        <v>62.993029999999997</v>
      </c>
      <c r="P13" s="1955">
        <v>110</v>
      </c>
      <c r="Q13" s="1955">
        <v>154</v>
      </c>
      <c r="R13" s="1817"/>
      <c r="S13" s="1815" t="s">
        <v>15</v>
      </c>
      <c r="T13" s="1813">
        <v>99</v>
      </c>
      <c r="U13" s="1813">
        <v>21</v>
      </c>
      <c r="AD13" s="1676"/>
      <c r="AE13" s="1676"/>
      <c r="AF13" s="1676"/>
      <c r="AG13" s="1676"/>
    </row>
    <row r="14" spans="1:33" ht="15">
      <c r="A14" s="1954" t="s">
        <v>17</v>
      </c>
      <c r="B14" s="1955" t="s">
        <v>11</v>
      </c>
      <c r="C14" s="1955" t="s">
        <v>11</v>
      </c>
      <c r="D14" s="1955" t="s">
        <v>11</v>
      </c>
      <c r="E14" s="1955" t="s">
        <v>11</v>
      </c>
      <c r="F14" s="1955" t="s">
        <v>11</v>
      </c>
      <c r="G14" s="1955">
        <v>14.48</v>
      </c>
      <c r="H14" s="1955">
        <v>14.91297</v>
      </c>
      <c r="I14" s="1955">
        <v>13.952318999999999</v>
      </c>
      <c r="J14" s="1955" t="s">
        <v>11</v>
      </c>
      <c r="K14" s="1955">
        <v>7.3287958</v>
      </c>
      <c r="L14" s="1955">
        <v>7.9170727000000003</v>
      </c>
      <c r="M14" s="1955">
        <v>7.8434439999999999</v>
      </c>
      <c r="N14" s="1955" t="s">
        <v>11</v>
      </c>
      <c r="O14" s="1955" t="s">
        <v>11</v>
      </c>
      <c r="P14" s="1955" t="s">
        <v>11</v>
      </c>
      <c r="Q14" s="1955" t="s">
        <v>11</v>
      </c>
      <c r="R14" s="1822"/>
      <c r="S14" s="1815" t="s">
        <v>17</v>
      </c>
      <c r="T14" s="1813">
        <v>13.952318999999999</v>
      </c>
      <c r="U14" s="1813">
        <v>7.8434439999999999</v>
      </c>
      <c r="AD14" s="1676"/>
      <c r="AE14" s="1676"/>
      <c r="AF14" s="1676"/>
      <c r="AG14" s="1676"/>
    </row>
    <row r="15" spans="1:33" ht="15">
      <c r="A15" s="1954" t="s">
        <v>31</v>
      </c>
      <c r="B15" s="1955">
        <v>12.14274</v>
      </c>
      <c r="C15" s="1955">
        <v>11.4465</v>
      </c>
      <c r="D15" s="1955" t="s">
        <v>45</v>
      </c>
      <c r="E15" s="1955" t="s">
        <v>45</v>
      </c>
      <c r="F15" s="1955">
        <v>8.79941</v>
      </c>
      <c r="G15" s="1955">
        <v>9.8443000000000005</v>
      </c>
      <c r="H15" s="1955" t="s">
        <v>45</v>
      </c>
      <c r="I15" s="1955" t="s">
        <v>45</v>
      </c>
      <c r="J15" s="1955">
        <v>9.4099500000000003</v>
      </c>
      <c r="K15" s="1955">
        <v>11.30593</v>
      </c>
      <c r="L15" s="1955" t="s">
        <v>45</v>
      </c>
      <c r="M15" s="1955" t="s">
        <v>45</v>
      </c>
      <c r="N15" s="1955" t="s">
        <v>45</v>
      </c>
      <c r="O15" s="1955">
        <v>17.684090000000001</v>
      </c>
      <c r="P15" s="1955" t="s">
        <v>45</v>
      </c>
      <c r="Q15" s="1955" t="s">
        <v>45</v>
      </c>
      <c r="R15" s="1814"/>
      <c r="S15" s="1815" t="s">
        <v>31</v>
      </c>
      <c r="T15" s="1813">
        <v>9.8443000000000005</v>
      </c>
      <c r="U15" s="1813">
        <v>11.30593</v>
      </c>
      <c r="AD15" s="1676"/>
      <c r="AE15" s="1676"/>
      <c r="AF15" s="1676"/>
      <c r="AG15" s="1676"/>
    </row>
    <row r="16" spans="1:33" ht="15">
      <c r="A16" s="1954" t="s">
        <v>268</v>
      </c>
      <c r="B16" s="1955">
        <v>23.067599999999999</v>
      </c>
      <c r="C16" s="1955">
        <v>30</v>
      </c>
      <c r="D16" s="1955">
        <v>28</v>
      </c>
      <c r="E16" s="1955" t="s">
        <v>45</v>
      </c>
      <c r="F16" s="1955">
        <v>20.346240000000002</v>
      </c>
      <c r="G16" s="1955">
        <v>23</v>
      </c>
      <c r="H16" s="1955">
        <v>22</v>
      </c>
      <c r="I16" s="1955" t="s">
        <v>45</v>
      </c>
      <c r="J16" s="1955">
        <v>25.81549</v>
      </c>
      <c r="K16" s="1955">
        <v>30</v>
      </c>
      <c r="L16" s="1955">
        <v>28</v>
      </c>
      <c r="M16" s="1955" t="s">
        <v>45</v>
      </c>
      <c r="N16" s="1955">
        <v>40.299999999999997</v>
      </c>
      <c r="O16" s="1955">
        <v>42</v>
      </c>
      <c r="P16" s="1955" t="s">
        <v>45</v>
      </c>
      <c r="Q16" s="1955" t="s">
        <v>45</v>
      </c>
      <c r="R16" s="1814"/>
      <c r="S16" s="1815" t="s">
        <v>268</v>
      </c>
      <c r="T16" s="1813">
        <v>22</v>
      </c>
      <c r="U16" s="1813">
        <v>28</v>
      </c>
      <c r="AD16" s="1676"/>
      <c r="AE16" s="1676"/>
      <c r="AF16" s="1676"/>
      <c r="AG16" s="1676"/>
    </row>
    <row r="17" spans="1:33" ht="15">
      <c r="A17" s="1954" t="s">
        <v>18</v>
      </c>
      <c r="B17" s="1955" t="s">
        <v>45</v>
      </c>
      <c r="C17" s="1955" t="s">
        <v>45</v>
      </c>
      <c r="D17" s="1955" t="s">
        <v>45</v>
      </c>
      <c r="E17" s="1955" t="s">
        <v>45</v>
      </c>
      <c r="F17" s="1955">
        <v>10.39232</v>
      </c>
      <c r="G17" s="1955">
        <v>8.4164200000000005</v>
      </c>
      <c r="H17" s="1955">
        <v>9.6945999999999994</v>
      </c>
      <c r="I17" s="1955" t="s">
        <v>45</v>
      </c>
      <c r="J17" s="1955">
        <v>6.1715200000000001</v>
      </c>
      <c r="K17" s="1955">
        <v>5.5028899999999998</v>
      </c>
      <c r="L17" s="1955">
        <v>5.1152300000000004</v>
      </c>
      <c r="M17" s="1955" t="s">
        <v>45</v>
      </c>
      <c r="N17" s="1955" t="s">
        <v>45</v>
      </c>
      <c r="O17" s="1955" t="s">
        <v>45</v>
      </c>
      <c r="P17" s="1955" t="s">
        <v>45</v>
      </c>
      <c r="Q17" s="1955" t="s">
        <v>45</v>
      </c>
      <c r="R17" s="1814"/>
      <c r="S17" s="1815" t="s">
        <v>18</v>
      </c>
      <c r="T17" s="1813">
        <v>9.6945999999999994</v>
      </c>
      <c r="U17" s="1813">
        <v>5.1152300000000004</v>
      </c>
      <c r="AD17" s="1676"/>
      <c r="AE17" s="1676"/>
      <c r="AF17" s="1676"/>
      <c r="AG17" s="1676"/>
    </row>
    <row r="18" spans="1:33" ht="15">
      <c r="A18" s="1954" t="s">
        <v>19</v>
      </c>
      <c r="B18" s="1955" t="s">
        <v>45</v>
      </c>
      <c r="C18" s="1955" t="s">
        <v>45</v>
      </c>
      <c r="D18" s="1955" t="s">
        <v>45</v>
      </c>
      <c r="E18" s="1955" t="s">
        <v>45</v>
      </c>
      <c r="F18" s="1955" t="s">
        <v>45</v>
      </c>
      <c r="G18" s="1955">
        <v>18.262119999999999</v>
      </c>
      <c r="H18" s="1955" t="s">
        <v>45</v>
      </c>
      <c r="I18" s="1955" t="s">
        <v>45</v>
      </c>
      <c r="J18" s="1955" t="s">
        <v>45</v>
      </c>
      <c r="K18" s="1955" t="s">
        <v>45</v>
      </c>
      <c r="L18" s="1955" t="s">
        <v>45</v>
      </c>
      <c r="M18" s="1955" t="s">
        <v>45</v>
      </c>
      <c r="N18" s="1955" t="s">
        <v>45</v>
      </c>
      <c r="O18" s="1955">
        <v>39.916719999999998</v>
      </c>
      <c r="P18" s="1955">
        <v>44.11345</v>
      </c>
      <c r="Q18" s="1955" t="s">
        <v>45</v>
      </c>
      <c r="R18" s="1814"/>
      <c r="S18" s="1815" t="s">
        <v>19</v>
      </c>
      <c r="T18" s="1813">
        <v>18.262119999999999</v>
      </c>
      <c r="U18" s="1813"/>
      <c r="AD18" s="1676"/>
      <c r="AE18" s="1676"/>
      <c r="AF18" s="1676"/>
      <c r="AG18" s="1676"/>
    </row>
    <row r="19" spans="1:33" ht="15">
      <c r="A19" s="1954" t="s">
        <v>20</v>
      </c>
      <c r="B19" s="1955">
        <v>16.66113</v>
      </c>
      <c r="C19" s="1955">
        <v>20</v>
      </c>
      <c r="D19" s="1955">
        <v>21</v>
      </c>
      <c r="E19" s="1955">
        <v>19</v>
      </c>
      <c r="F19" s="1955">
        <v>14.13852</v>
      </c>
      <c r="G19" s="1955">
        <v>14.83479</v>
      </c>
      <c r="H19" s="1955">
        <v>16</v>
      </c>
      <c r="I19" s="1955">
        <v>15.700565150239802</v>
      </c>
      <c r="J19" s="1955">
        <v>14.012969999999999</v>
      </c>
      <c r="K19" s="1955">
        <v>17</v>
      </c>
      <c r="L19" s="1955">
        <v>18</v>
      </c>
      <c r="M19" s="1955">
        <v>17.93416770139843</v>
      </c>
      <c r="N19" s="1955">
        <v>40.155569999999997</v>
      </c>
      <c r="O19" s="1955">
        <v>52</v>
      </c>
      <c r="P19" s="1955">
        <v>46.067639343713992</v>
      </c>
      <c r="Q19" s="1955">
        <v>48.401912445099846</v>
      </c>
      <c r="R19" s="1823"/>
      <c r="S19" s="1815" t="s">
        <v>20</v>
      </c>
      <c r="T19" s="1813">
        <v>15.700565150239802</v>
      </c>
      <c r="U19" s="1813">
        <v>17.93416770139843</v>
      </c>
      <c r="AD19" s="1676"/>
      <c r="AE19" s="1676"/>
      <c r="AF19" s="1676"/>
      <c r="AG19" s="1676"/>
    </row>
    <row r="20" spans="1:33" ht="15">
      <c r="A20" s="1954" t="s">
        <v>21</v>
      </c>
      <c r="B20" s="1955" t="s">
        <v>45</v>
      </c>
      <c r="C20" s="1955" t="s">
        <v>45</v>
      </c>
      <c r="D20" s="1955" t="s">
        <v>45</v>
      </c>
      <c r="E20" s="1955" t="s">
        <v>45</v>
      </c>
      <c r="F20" s="1955" t="s">
        <v>45</v>
      </c>
      <c r="G20" s="1955">
        <v>11.477460000000001</v>
      </c>
      <c r="H20" s="1955" t="s">
        <v>45</v>
      </c>
      <c r="I20" s="1955" t="s">
        <v>45</v>
      </c>
      <c r="J20" s="1955" t="s">
        <v>45</v>
      </c>
      <c r="K20" s="1955">
        <v>7.5753399999999997</v>
      </c>
      <c r="L20" s="1955" t="s">
        <v>45</v>
      </c>
      <c r="M20" s="1955" t="s">
        <v>45</v>
      </c>
      <c r="N20" s="1955" t="s">
        <v>45</v>
      </c>
      <c r="O20" s="1955" t="s">
        <v>45</v>
      </c>
      <c r="P20" s="1955" t="s">
        <v>45</v>
      </c>
      <c r="Q20" s="1955" t="s">
        <v>45</v>
      </c>
      <c r="R20" s="1814"/>
      <c r="S20" s="1815" t="s">
        <v>21</v>
      </c>
      <c r="T20" s="1813">
        <v>11.477460000000001</v>
      </c>
      <c r="U20" s="1813">
        <v>7.5753399999999997</v>
      </c>
      <c r="AD20" s="1676"/>
      <c r="AE20" s="1676"/>
      <c r="AF20" s="1676"/>
      <c r="AG20" s="1676"/>
    </row>
    <row r="21" spans="1:33" ht="15">
      <c r="A21" s="1954" t="s">
        <v>77</v>
      </c>
      <c r="B21" s="1955">
        <v>14.462999999999999</v>
      </c>
      <c r="C21" s="1955" t="s">
        <v>45</v>
      </c>
      <c r="D21" s="1955" t="s">
        <v>45</v>
      </c>
      <c r="E21" s="1955" t="s">
        <v>45</v>
      </c>
      <c r="F21" s="1955" t="s">
        <v>45</v>
      </c>
      <c r="G21" s="1955" t="s">
        <v>45</v>
      </c>
      <c r="H21" s="1955" t="s">
        <v>45</v>
      </c>
      <c r="I21" s="1955" t="s">
        <v>45</v>
      </c>
      <c r="J21" s="1955" t="s">
        <v>45</v>
      </c>
      <c r="K21" s="1955" t="s">
        <v>45</v>
      </c>
      <c r="L21" s="1955" t="s">
        <v>45</v>
      </c>
      <c r="M21" s="1955" t="s">
        <v>45</v>
      </c>
      <c r="N21" s="1955" t="s">
        <v>45</v>
      </c>
      <c r="O21" s="1955" t="s">
        <v>45</v>
      </c>
      <c r="P21" s="1955">
        <v>20.12669</v>
      </c>
      <c r="Q21" s="1955" t="s">
        <v>45</v>
      </c>
      <c r="R21" s="1814"/>
      <c r="S21" s="1815" t="s">
        <v>78</v>
      </c>
      <c r="T21" s="1813">
        <v>19.2</v>
      </c>
      <c r="U21" s="1813">
        <v>22.4</v>
      </c>
      <c r="AD21" s="1676"/>
      <c r="AE21" s="1676"/>
      <c r="AF21" s="1676"/>
      <c r="AG21" s="1676"/>
    </row>
    <row r="22" spans="1:33" ht="15">
      <c r="A22" s="1954" t="s">
        <v>78</v>
      </c>
      <c r="B22" s="1955">
        <v>15.9</v>
      </c>
      <c r="C22" s="1955">
        <v>18.399999999999999</v>
      </c>
      <c r="D22" s="1955">
        <v>21.9</v>
      </c>
      <c r="E22" s="1955">
        <v>21.4</v>
      </c>
      <c r="F22" s="1955">
        <v>11.7</v>
      </c>
      <c r="G22" s="1955">
        <v>13.7</v>
      </c>
      <c r="H22" s="1955">
        <v>17.5</v>
      </c>
      <c r="I22" s="1955">
        <v>19.2</v>
      </c>
      <c r="J22" s="1955">
        <v>15.7</v>
      </c>
      <c r="K22" s="1955">
        <v>18.399999999999999</v>
      </c>
      <c r="L22" s="1955">
        <v>21</v>
      </c>
      <c r="M22" s="1955">
        <v>22.4</v>
      </c>
      <c r="N22" s="1955">
        <v>68.900000000000006</v>
      </c>
      <c r="O22" s="1955">
        <v>71.7</v>
      </c>
      <c r="P22" s="1955">
        <v>61.1</v>
      </c>
      <c r="Q22" s="1955">
        <v>68.5</v>
      </c>
      <c r="R22" s="1823"/>
      <c r="S22" s="1815" t="s">
        <v>199</v>
      </c>
      <c r="T22" s="1813">
        <v>13.968343539656036</v>
      </c>
      <c r="U22" s="1813">
        <v>16.339138965833708</v>
      </c>
      <c r="AD22" s="1676"/>
      <c r="AE22" s="1676"/>
      <c r="AF22" s="1676"/>
      <c r="AG22" s="1676"/>
    </row>
    <row r="23" spans="1:33" ht="15">
      <c r="A23" s="1954" t="s">
        <v>199</v>
      </c>
      <c r="B23" s="1955" t="s">
        <v>11</v>
      </c>
      <c r="C23" s="1955" t="s">
        <v>11</v>
      </c>
      <c r="D23" s="1955" t="s">
        <v>11</v>
      </c>
      <c r="E23" s="1955" t="s">
        <v>11</v>
      </c>
      <c r="F23" s="1955">
        <v>11.199880340020337</v>
      </c>
      <c r="G23" s="1955">
        <v>11.167696130575525</v>
      </c>
      <c r="H23" s="1955">
        <v>11.403923362831968</v>
      </c>
      <c r="I23" s="1955">
        <v>13.968343539656036</v>
      </c>
      <c r="J23" s="1955">
        <v>12.167582334026822</v>
      </c>
      <c r="K23" s="1955">
        <v>13.159067204674127</v>
      </c>
      <c r="L23" s="1955">
        <v>13.792428060321976</v>
      </c>
      <c r="M23" s="1955">
        <v>16.339138965833708</v>
      </c>
      <c r="N23" s="1955" t="s">
        <v>11</v>
      </c>
      <c r="O23" s="1955" t="s">
        <v>11</v>
      </c>
      <c r="P23" s="1955" t="s">
        <v>11</v>
      </c>
      <c r="Q23" s="1955" t="s">
        <v>11</v>
      </c>
      <c r="R23" s="1824"/>
      <c r="S23" s="1815" t="s">
        <v>80</v>
      </c>
      <c r="T23" s="1813">
        <v>25.71</v>
      </c>
      <c r="U23" s="1813">
        <v>32.67</v>
      </c>
      <c r="AD23" s="1676"/>
      <c r="AE23" s="1676"/>
      <c r="AF23" s="1676"/>
      <c r="AG23" s="1676"/>
    </row>
    <row r="24" spans="1:33" ht="15">
      <c r="A24" s="1954" t="s">
        <v>80</v>
      </c>
      <c r="B24" s="1955">
        <v>24.80781</v>
      </c>
      <c r="C24" s="1955">
        <v>31</v>
      </c>
      <c r="D24" s="1955">
        <v>29</v>
      </c>
      <c r="E24" s="1955" t="s">
        <v>45</v>
      </c>
      <c r="F24" s="1955">
        <v>19.853480000000001</v>
      </c>
      <c r="G24" s="1955">
        <v>23</v>
      </c>
      <c r="H24" s="1955">
        <v>25.71</v>
      </c>
      <c r="I24" s="1955"/>
      <c r="J24" s="1955">
        <v>31.612929999999999</v>
      </c>
      <c r="K24" s="1955">
        <v>35</v>
      </c>
      <c r="L24" s="1955">
        <v>32.67</v>
      </c>
      <c r="M24" s="1955" t="s">
        <v>45</v>
      </c>
      <c r="N24" s="1955">
        <v>26.653980000000001</v>
      </c>
      <c r="O24" s="1955">
        <v>41</v>
      </c>
      <c r="P24" s="1955">
        <v>33.799999999999997</v>
      </c>
      <c r="Q24" s="1955" t="s">
        <v>45</v>
      </c>
      <c r="R24" s="1814"/>
      <c r="S24" s="1815" t="s">
        <v>284</v>
      </c>
      <c r="T24" s="1813">
        <v>18.39</v>
      </c>
      <c r="U24" s="1813">
        <v>16.079999999999998</v>
      </c>
      <c r="AD24" s="1676"/>
      <c r="AE24" s="1676"/>
      <c r="AF24" s="1676"/>
      <c r="AG24" s="1676"/>
    </row>
    <row r="25" spans="1:33" ht="15">
      <c r="A25" s="1954" t="s">
        <v>284</v>
      </c>
      <c r="B25" s="1955" t="s">
        <v>45</v>
      </c>
      <c r="C25" s="1955" t="s">
        <v>45</v>
      </c>
      <c r="D25" s="1955" t="s">
        <v>45</v>
      </c>
      <c r="E25" s="1955">
        <v>16.309999999999999</v>
      </c>
      <c r="F25" s="1955">
        <v>7.3012199999999998</v>
      </c>
      <c r="G25" s="1955">
        <v>7.60039</v>
      </c>
      <c r="H25" s="1955">
        <v>9.2221299999999999</v>
      </c>
      <c r="I25" s="1955">
        <v>18.39</v>
      </c>
      <c r="J25" s="1955">
        <v>6.3938499999999996</v>
      </c>
      <c r="K25" s="1955">
        <v>6.8001500000000004</v>
      </c>
      <c r="L25" s="1955">
        <v>8.4569299999999998</v>
      </c>
      <c r="M25" s="1955">
        <v>16.079999999999998</v>
      </c>
      <c r="N25" s="1955" t="s">
        <v>45</v>
      </c>
      <c r="O25" s="1955" t="s">
        <v>45</v>
      </c>
      <c r="P25" s="1955" t="s">
        <v>45</v>
      </c>
      <c r="Q25" s="1955" t="s">
        <v>11</v>
      </c>
      <c r="R25" s="1825"/>
      <c r="S25" s="1826" t="s">
        <v>35</v>
      </c>
      <c r="T25" s="1827">
        <v>13.9</v>
      </c>
      <c r="U25" s="1827">
        <v>29.6</v>
      </c>
      <c r="AD25" s="1676"/>
      <c r="AE25" s="1676"/>
      <c r="AF25" s="1676"/>
      <c r="AG25" s="1676"/>
    </row>
    <row r="26" spans="1:33" ht="15">
      <c r="A26" s="1954" t="s">
        <v>35</v>
      </c>
      <c r="B26" s="1955" t="s">
        <v>45</v>
      </c>
      <c r="C26" s="1955" t="s">
        <v>45</v>
      </c>
      <c r="D26" s="1955" t="s">
        <v>45</v>
      </c>
      <c r="E26" s="1955" t="s">
        <v>45</v>
      </c>
      <c r="F26" s="1955">
        <v>12.1</v>
      </c>
      <c r="G26" s="1955">
        <v>12.9</v>
      </c>
      <c r="H26" s="1955">
        <v>13.2</v>
      </c>
      <c r="I26" s="1955">
        <v>13.9</v>
      </c>
      <c r="J26" s="1955">
        <v>31</v>
      </c>
      <c r="K26" s="1955">
        <v>30.5</v>
      </c>
      <c r="L26" s="1955">
        <v>28.8</v>
      </c>
      <c r="M26" s="1955">
        <v>29.6</v>
      </c>
      <c r="N26" s="1955" t="s">
        <v>45</v>
      </c>
      <c r="O26" s="1955" t="s">
        <v>45</v>
      </c>
      <c r="P26" s="1955" t="s">
        <v>45</v>
      </c>
      <c r="Q26" s="1955" t="s">
        <v>45</v>
      </c>
      <c r="R26" s="1814"/>
      <c r="S26" s="1828"/>
      <c r="T26" s="1829"/>
      <c r="U26" s="1829"/>
      <c r="AD26" s="1676"/>
      <c r="AE26" s="1676"/>
      <c r="AF26" s="1676"/>
      <c r="AG26" s="1676"/>
    </row>
    <row r="27" spans="1:33" ht="15">
      <c r="A27" s="1954" t="s">
        <v>270</v>
      </c>
      <c r="B27" s="1955" t="s">
        <v>45</v>
      </c>
      <c r="C27" s="1955" t="s">
        <v>45</v>
      </c>
      <c r="D27" s="1955" t="s">
        <v>45</v>
      </c>
      <c r="E27" s="1955" t="s">
        <v>45</v>
      </c>
      <c r="F27" s="1955" t="s">
        <v>45</v>
      </c>
      <c r="G27" s="1955" t="s">
        <v>45</v>
      </c>
      <c r="H27" s="1955" t="s">
        <v>45</v>
      </c>
      <c r="I27" s="1955" t="s">
        <v>45</v>
      </c>
      <c r="J27" s="1955" t="s">
        <v>45</v>
      </c>
      <c r="K27" s="1955" t="s">
        <v>45</v>
      </c>
      <c r="L27" s="1955" t="s">
        <v>45</v>
      </c>
      <c r="M27" s="1955" t="s">
        <v>45</v>
      </c>
      <c r="N27" s="1955" t="s">
        <v>45</v>
      </c>
      <c r="O27" s="1955" t="s">
        <v>45</v>
      </c>
      <c r="P27" s="1955" t="s">
        <v>45</v>
      </c>
      <c r="Q27" s="1955" t="s">
        <v>45</v>
      </c>
      <c r="R27" s="1814"/>
      <c r="S27" s="1815" t="s">
        <v>23</v>
      </c>
      <c r="T27" s="1813">
        <v>27.422962602425944</v>
      </c>
      <c r="U27" s="1813">
        <v>22.060995063684192</v>
      </c>
      <c r="AD27" s="1676"/>
      <c r="AE27" s="1676"/>
      <c r="AF27" s="1676"/>
      <c r="AG27" s="1676"/>
    </row>
    <row r="28" spans="1:33">
      <c r="A28" s="1954"/>
      <c r="B28" s="1955"/>
      <c r="C28" s="1955"/>
      <c r="D28" s="1955"/>
      <c r="E28" s="1955"/>
      <c r="F28" s="1957"/>
      <c r="G28" s="1957"/>
      <c r="H28" s="1957"/>
      <c r="I28" s="1958"/>
      <c r="J28" s="1957"/>
      <c r="K28" s="1957"/>
      <c r="L28" s="1957"/>
      <c r="M28" s="1957"/>
      <c r="N28" s="1957"/>
      <c r="O28" s="1955"/>
      <c r="P28" s="1955"/>
      <c r="Q28" s="1955"/>
      <c r="R28" s="1814"/>
      <c r="S28" s="1830" t="s">
        <v>123</v>
      </c>
      <c r="T28" s="1831"/>
      <c r="U28" s="1831"/>
      <c r="V28" s="1797"/>
      <c r="W28" s="1797"/>
      <c r="X28" s="1797"/>
      <c r="Y28" s="1797"/>
    </row>
    <row r="29" spans="1:33">
      <c r="A29" s="1954" t="s">
        <v>23</v>
      </c>
      <c r="B29" s="1955">
        <v>22.387705063376686</v>
      </c>
      <c r="C29" s="1955">
        <v>25.396097330104496</v>
      </c>
      <c r="D29" s="1955">
        <v>29.081012875311451</v>
      </c>
      <c r="E29" s="1955">
        <v>27.445600798217061</v>
      </c>
      <c r="F29" s="1955">
        <v>17.740642760134609</v>
      </c>
      <c r="G29" s="1955">
        <v>18.95228379971353</v>
      </c>
      <c r="H29" s="1955">
        <v>25.257474247099296</v>
      </c>
      <c r="I29" s="1955">
        <v>27.422962602425944</v>
      </c>
      <c r="J29" s="1955">
        <v>21.511661565352526</v>
      </c>
      <c r="K29" s="1955">
        <v>21.476412457894764</v>
      </c>
      <c r="L29" s="1955">
        <v>21.534440774921251</v>
      </c>
      <c r="M29" s="1955">
        <v>22.060995063684192</v>
      </c>
      <c r="N29" s="1955">
        <v>35.745236368313961</v>
      </c>
      <c r="O29" s="1955">
        <v>45.226008098184337</v>
      </c>
      <c r="P29" s="1955">
        <v>46.6096305740856</v>
      </c>
      <c r="Q29" s="1959">
        <v>66.651362044055972</v>
      </c>
      <c r="R29" s="1814"/>
      <c r="S29" s="1830" t="s">
        <v>814</v>
      </c>
      <c r="T29" s="1797"/>
      <c r="U29" s="1797"/>
      <c r="V29" s="1797"/>
      <c r="W29" s="1797"/>
      <c r="X29" s="1797"/>
      <c r="Y29" s="1797"/>
    </row>
    <row r="30" spans="1:33" ht="15">
      <c r="B30" s="1848"/>
      <c r="C30" s="1848"/>
      <c r="D30" s="1848"/>
      <c r="E30" s="1848"/>
      <c r="F30"/>
      <c r="G30"/>
      <c r="H30"/>
      <c r="I30"/>
      <c r="J30"/>
      <c r="K30"/>
      <c r="L30"/>
      <c r="M30"/>
      <c r="N30" s="1848"/>
      <c r="O30" s="1848"/>
      <c r="P30" s="1848"/>
      <c r="Q30" s="1848"/>
      <c r="R30" s="1814"/>
      <c r="S30" s="1830" t="s">
        <v>997</v>
      </c>
      <c r="T30" s="1797"/>
      <c r="U30" s="1797"/>
      <c r="V30" s="1797"/>
      <c r="W30" s="1797"/>
      <c r="X30" s="1797"/>
      <c r="Y30" s="1797"/>
    </row>
    <row r="31" spans="1:33" s="1797" customFormat="1">
      <c r="A31" s="1794"/>
      <c r="B31" s="1794"/>
      <c r="C31" s="1794"/>
      <c r="D31" s="1794"/>
      <c r="E31" s="1794"/>
      <c r="F31" s="1794"/>
      <c r="G31" s="1794"/>
      <c r="H31" s="1794"/>
      <c r="I31" s="1794"/>
      <c r="J31" s="1794"/>
      <c r="K31" s="1794"/>
      <c r="L31" s="1794"/>
      <c r="M31" s="1794"/>
      <c r="N31" s="1794"/>
      <c r="O31" s="1794"/>
      <c r="P31" s="1794"/>
      <c r="Q31" s="1794"/>
      <c r="R31" s="1832"/>
      <c r="S31" s="1830" t="s">
        <v>854</v>
      </c>
    </row>
    <row r="32" spans="1:33" s="1797" customFormat="1">
      <c r="A32" s="1833" t="s">
        <v>328</v>
      </c>
      <c r="B32" s="1834"/>
      <c r="C32" s="1834"/>
      <c r="S32" s="1700" t="s">
        <v>653</v>
      </c>
    </row>
    <row r="33" spans="1:44" s="1797" customFormat="1">
      <c r="A33" s="1833" t="s">
        <v>855</v>
      </c>
      <c r="B33" s="1833"/>
      <c r="C33" s="1833"/>
    </row>
    <row r="34" spans="1:44" s="1797" customFormat="1">
      <c r="A34" s="1833"/>
      <c r="B34" s="1834"/>
      <c r="C34" s="1834"/>
    </row>
    <row r="35" spans="1:44" s="1797" customFormat="1">
      <c r="A35" s="1835" t="s">
        <v>26</v>
      </c>
      <c r="B35" s="1835"/>
      <c r="C35" s="1835"/>
      <c r="D35" s="1830"/>
      <c r="E35" s="1830"/>
      <c r="F35" s="1830"/>
      <c r="G35" s="1830"/>
      <c r="H35" s="1830"/>
      <c r="I35" s="1830"/>
      <c r="J35" s="1830"/>
      <c r="K35" s="1830"/>
      <c r="L35" s="1830"/>
      <c r="M35" s="1830"/>
      <c r="N35" s="1830"/>
      <c r="O35" s="1830"/>
      <c r="P35" s="1830"/>
      <c r="Q35" s="1830"/>
      <c r="R35" s="1830"/>
      <c r="S35" s="1830"/>
      <c r="T35" s="1830"/>
      <c r="U35" s="1830"/>
      <c r="V35" s="1830"/>
      <c r="W35" s="1830"/>
    </row>
    <row r="36" spans="1:44" s="1797" customFormat="1">
      <c r="A36" s="1912" t="s">
        <v>246</v>
      </c>
      <c r="B36" s="1916" t="s">
        <v>1013</v>
      </c>
      <c r="C36" s="1835"/>
      <c r="D36" s="1830"/>
      <c r="E36" s="1830"/>
      <c r="F36" s="1830"/>
      <c r="G36" s="1830"/>
      <c r="H36" s="1830"/>
      <c r="I36" s="1830"/>
      <c r="J36" s="1830"/>
      <c r="K36" s="1830"/>
      <c r="L36" s="1830"/>
      <c r="M36" s="1830"/>
      <c r="N36" s="1830"/>
      <c r="O36" s="1830"/>
      <c r="P36" s="1830"/>
      <c r="Q36" s="1830"/>
      <c r="R36" s="1830"/>
      <c r="T36" s="1837"/>
      <c r="U36" s="1830"/>
      <c r="V36" s="1830"/>
      <c r="W36" s="1830"/>
    </row>
    <row r="37" spans="1:44" s="1797" customFormat="1">
      <c r="A37" s="2434" t="s">
        <v>13</v>
      </c>
      <c r="B37" s="1833" t="s">
        <v>998</v>
      </c>
      <c r="C37" s="1833"/>
      <c r="D37" s="1833"/>
      <c r="E37" s="1830"/>
      <c r="F37" s="1830"/>
      <c r="G37" s="1830"/>
      <c r="H37" s="1830"/>
      <c r="I37" s="1830"/>
      <c r="J37" s="1830"/>
      <c r="K37" s="1830"/>
      <c r="L37" s="1830"/>
      <c r="M37" s="1830"/>
      <c r="N37" s="1830"/>
      <c r="O37" s="1830"/>
      <c r="P37" s="1830"/>
      <c r="Q37" s="1830"/>
      <c r="R37" s="1830"/>
      <c r="S37" s="1836"/>
      <c r="T37" s="1812"/>
      <c r="U37" s="1812"/>
      <c r="V37" s="1830"/>
      <c r="W37" s="1830"/>
    </row>
    <row r="38" spans="1:44" s="1797" customFormat="1">
      <c r="A38" s="2434"/>
      <c r="B38" s="1833" t="s">
        <v>827</v>
      </c>
      <c r="C38" s="1833"/>
      <c r="D38" s="1833"/>
      <c r="E38" s="1830"/>
      <c r="F38" s="1830"/>
      <c r="G38" s="1830"/>
      <c r="H38" s="1830"/>
      <c r="I38" s="1830"/>
      <c r="J38" s="1830"/>
      <c r="K38" s="1830"/>
      <c r="L38" s="1830"/>
      <c r="M38" s="1830"/>
      <c r="N38" s="1830"/>
      <c r="O38" s="1830"/>
      <c r="P38" s="1830"/>
      <c r="Q38" s="1830"/>
      <c r="R38" s="1830"/>
      <c r="S38" s="1836"/>
      <c r="T38" s="1830"/>
      <c r="U38" s="1830"/>
      <c r="V38" s="1830"/>
      <c r="W38" s="1830"/>
    </row>
    <row r="39" spans="1:44" s="1797" customFormat="1">
      <c r="A39" s="2433" t="s">
        <v>29</v>
      </c>
      <c r="B39" s="1838" t="s">
        <v>296</v>
      </c>
      <c r="C39" s="1830"/>
      <c r="D39" s="1830"/>
      <c r="E39" s="1830"/>
      <c r="F39" s="1830"/>
      <c r="G39" s="1830"/>
      <c r="H39" s="1830"/>
      <c r="I39" s="1830"/>
      <c r="J39" s="1830"/>
      <c r="K39" s="1830"/>
      <c r="L39" s="1830"/>
      <c r="M39" s="1830"/>
      <c r="N39" s="1830"/>
      <c r="O39" s="1830"/>
      <c r="P39" s="1830"/>
      <c r="Q39" s="1830"/>
      <c r="R39" s="1830"/>
      <c r="S39" s="1830"/>
      <c r="T39" s="1830"/>
      <c r="U39" s="1830"/>
      <c r="V39" s="1830"/>
      <c r="W39" s="1830"/>
    </row>
    <row r="40" spans="1:44" s="1797" customFormat="1">
      <c r="A40" s="2433"/>
      <c r="B40" s="1838" t="s">
        <v>817</v>
      </c>
      <c r="C40" s="1830"/>
      <c r="D40" s="1830"/>
      <c r="E40" s="1830"/>
      <c r="F40" s="1830"/>
      <c r="G40" s="1830"/>
      <c r="H40" s="1830"/>
      <c r="I40" s="1830"/>
      <c r="J40" s="1830"/>
      <c r="K40" s="1830"/>
      <c r="L40" s="1830"/>
      <c r="M40" s="1830"/>
      <c r="N40" s="1830"/>
      <c r="O40" s="1830"/>
      <c r="P40" s="1830"/>
      <c r="Q40" s="1830"/>
      <c r="R40" s="1830"/>
      <c r="S40" s="1830"/>
      <c r="T40" s="1830"/>
      <c r="U40" s="1830"/>
      <c r="V40" s="1830"/>
      <c r="W40" s="1830"/>
    </row>
    <row r="41" spans="1:44">
      <c r="A41" s="2433"/>
      <c r="B41" s="1838" t="s">
        <v>818</v>
      </c>
      <c r="C41" s="1830"/>
      <c r="D41" s="1830"/>
      <c r="E41" s="1830"/>
      <c r="F41" s="1830"/>
      <c r="G41" s="1830"/>
      <c r="H41" s="1830"/>
      <c r="I41" s="1830"/>
      <c r="J41" s="260"/>
      <c r="K41" s="1812"/>
      <c r="L41" s="1812"/>
      <c r="M41" s="1812"/>
      <c r="N41" s="1812"/>
      <c r="O41" s="1812"/>
      <c r="P41" s="1812"/>
      <c r="Q41" s="1812"/>
      <c r="R41" s="1812"/>
      <c r="S41" s="1812"/>
      <c r="T41" s="1812"/>
      <c r="U41" s="1812"/>
      <c r="V41" s="1812"/>
      <c r="W41" s="1812"/>
    </row>
    <row r="42" spans="1:44">
      <c r="A42" s="2414" t="s">
        <v>78</v>
      </c>
      <c r="B42" s="260" t="s">
        <v>828</v>
      </c>
      <c r="C42" s="260"/>
      <c r="D42" s="260"/>
      <c r="E42" s="260"/>
      <c r="F42" s="260"/>
      <c r="G42" s="260"/>
      <c r="H42" s="260"/>
      <c r="I42" s="260"/>
      <c r="J42" s="260"/>
      <c r="K42" s="1812"/>
      <c r="L42" s="1812"/>
      <c r="M42" s="1812"/>
      <c r="N42" s="1812"/>
      <c r="O42" s="1812"/>
      <c r="P42" s="1812"/>
      <c r="Q42" s="1812"/>
      <c r="R42" s="1812"/>
      <c r="S42" s="1812"/>
      <c r="T42" s="1812"/>
      <c r="U42" s="1812"/>
      <c r="V42" s="1812"/>
      <c r="W42" s="1812"/>
    </row>
    <row r="43" spans="1:44">
      <c r="A43" s="2414"/>
      <c r="B43" s="260" t="s">
        <v>821</v>
      </c>
      <c r="C43" s="260"/>
      <c r="D43" s="260"/>
      <c r="E43" s="260"/>
      <c r="F43" s="260"/>
      <c r="G43" s="260"/>
      <c r="H43" s="260"/>
      <c r="I43" s="260"/>
      <c r="J43" s="260"/>
      <c r="K43" s="1812"/>
      <c r="L43" s="1812"/>
      <c r="M43" s="1812"/>
      <c r="N43" s="1812"/>
      <c r="O43" s="1812"/>
      <c r="P43" s="1812"/>
      <c r="Q43" s="1812"/>
      <c r="R43" s="1812"/>
      <c r="S43" s="1812"/>
      <c r="T43" s="1812"/>
      <c r="U43" s="1812"/>
      <c r="V43" s="1812"/>
      <c r="W43" s="1812"/>
    </row>
    <row r="44" spans="1:44">
      <c r="A44" s="2414"/>
      <c r="B44" s="260" t="s">
        <v>856</v>
      </c>
      <c r="C44" s="260"/>
      <c r="D44" s="260"/>
      <c r="E44" s="260"/>
      <c r="F44" s="260"/>
      <c r="G44" s="260"/>
      <c r="H44" s="260"/>
      <c r="I44" s="260"/>
      <c r="J44" s="260"/>
      <c r="K44" s="260"/>
      <c r="L44" s="260"/>
      <c r="M44" s="260"/>
      <c r="N44" s="260"/>
      <c r="O44" s="260"/>
      <c r="P44" s="260"/>
      <c r="Q44" s="260"/>
      <c r="R44" s="260"/>
      <c r="S44" s="260"/>
      <c r="T44" s="1812"/>
      <c r="U44" s="1812"/>
      <c r="V44" s="1812"/>
      <c r="W44" s="1812"/>
    </row>
    <row r="45" spans="1:44" ht="14.25" customHeight="1">
      <c r="A45" s="2414" t="s">
        <v>199</v>
      </c>
      <c r="B45" s="260" t="s">
        <v>857</v>
      </c>
      <c r="C45" s="260"/>
      <c r="D45" s="260"/>
      <c r="E45" s="260"/>
      <c r="F45" s="260"/>
      <c r="G45" s="260"/>
      <c r="H45" s="260"/>
      <c r="I45" s="260"/>
      <c r="J45" s="1839"/>
      <c r="K45" s="1839"/>
      <c r="L45" s="1839"/>
      <c r="M45" s="1839"/>
      <c r="N45" s="1839"/>
      <c r="O45" s="1839"/>
      <c r="P45" s="1839"/>
      <c r="Q45" s="1839"/>
      <c r="R45" s="1839"/>
      <c r="S45" s="1839"/>
      <c r="T45" s="1839"/>
      <c r="U45" s="1839"/>
      <c r="V45" s="1839"/>
      <c r="W45" s="1839"/>
      <c r="X45" s="1793"/>
      <c r="Y45" s="1793"/>
      <c r="Z45" s="1793"/>
    </row>
    <row r="46" spans="1:44" ht="9.1999999999999993" customHeight="1">
      <c r="A46" s="2414"/>
      <c r="B46" s="2431" t="s">
        <v>971</v>
      </c>
      <c r="C46" s="2431"/>
      <c r="D46" s="2431"/>
      <c r="E46" s="2431"/>
      <c r="F46" s="2431"/>
      <c r="G46" s="2431"/>
      <c r="H46" s="2431"/>
      <c r="I46" s="2431"/>
      <c r="J46" s="2431"/>
      <c r="K46" s="2431"/>
      <c r="L46" s="2431"/>
      <c r="M46" s="2431"/>
      <c r="N46" s="2431"/>
      <c r="O46" s="2431"/>
      <c r="P46" s="2431"/>
      <c r="Q46" s="2431"/>
      <c r="R46" s="2431"/>
      <c r="S46" s="2431"/>
      <c r="T46" s="2431"/>
      <c r="U46" s="2431"/>
      <c r="V46" s="2431"/>
      <c r="W46" s="1839"/>
      <c r="X46" s="1793"/>
      <c r="Y46" s="1793"/>
      <c r="Z46" s="1793"/>
    </row>
    <row r="47" spans="1:44" ht="14.25" customHeight="1">
      <c r="A47" s="2414"/>
      <c r="B47" s="2431"/>
      <c r="C47" s="2431"/>
      <c r="D47" s="2431"/>
      <c r="E47" s="2431"/>
      <c r="F47" s="2431"/>
      <c r="G47" s="2431"/>
      <c r="H47" s="2431"/>
      <c r="I47" s="2431"/>
      <c r="J47" s="2431"/>
      <c r="K47" s="2431"/>
      <c r="L47" s="2431"/>
      <c r="M47" s="2431"/>
      <c r="N47" s="2431"/>
      <c r="O47" s="2431"/>
      <c r="P47" s="2431"/>
      <c r="Q47" s="2431"/>
      <c r="R47" s="2431"/>
      <c r="S47" s="2431"/>
      <c r="T47" s="2431"/>
      <c r="U47" s="2431"/>
      <c r="V47" s="2431"/>
      <c r="W47" s="1839"/>
      <c r="X47" s="1793"/>
      <c r="Y47" s="1793"/>
      <c r="Z47" s="1793"/>
      <c r="AA47" s="1812"/>
      <c r="AB47" s="1812"/>
      <c r="AC47" s="1812"/>
      <c r="AD47" s="1812"/>
      <c r="AE47" s="1812"/>
      <c r="AF47" s="1812"/>
      <c r="AG47" s="1812"/>
      <c r="AH47" s="1812"/>
      <c r="AI47" s="1812"/>
      <c r="AJ47" s="1812"/>
      <c r="AK47" s="1812"/>
      <c r="AL47" s="1812"/>
      <c r="AM47" s="1812"/>
      <c r="AN47" s="1812"/>
      <c r="AO47" s="1812"/>
      <c r="AP47" s="1812"/>
      <c r="AQ47" s="1812"/>
      <c r="AR47" s="1812"/>
    </row>
    <row r="48" spans="1:44" ht="23.25" customHeight="1">
      <c r="A48" s="2432" t="s">
        <v>35</v>
      </c>
      <c r="B48" s="2431" t="s">
        <v>858</v>
      </c>
      <c r="C48" s="2431"/>
      <c r="D48" s="2431"/>
      <c r="E48" s="2431"/>
      <c r="F48" s="2431"/>
      <c r="G48" s="2431"/>
      <c r="H48" s="2431"/>
      <c r="I48" s="2431"/>
      <c r="J48" s="2431"/>
      <c r="K48" s="2431"/>
      <c r="L48" s="2431"/>
      <c r="M48" s="2431"/>
      <c r="N48" s="2431"/>
      <c r="O48" s="2431"/>
      <c r="P48" s="2431"/>
      <c r="Q48" s="2431"/>
      <c r="R48" s="2431"/>
      <c r="S48" s="2431"/>
      <c r="T48" s="2431"/>
      <c r="U48" s="2431"/>
      <c r="V48" s="2431"/>
      <c r="W48" s="2431"/>
      <c r="X48" s="2431"/>
      <c r="Y48" s="2431"/>
      <c r="Z48" s="1793"/>
      <c r="AA48" s="1812"/>
      <c r="AB48" s="1812"/>
      <c r="AC48" s="1812"/>
      <c r="AD48" s="1812"/>
      <c r="AE48" s="1812"/>
      <c r="AF48" s="1812"/>
      <c r="AG48" s="1812"/>
      <c r="AH48" s="1812"/>
      <c r="AI48" s="1812"/>
      <c r="AJ48" s="1812"/>
      <c r="AK48" s="1812"/>
      <c r="AL48" s="1812"/>
      <c r="AM48" s="1812"/>
      <c r="AN48" s="1812"/>
      <c r="AO48" s="1812"/>
      <c r="AP48" s="1812"/>
      <c r="AQ48" s="1812"/>
      <c r="AR48" s="1812"/>
    </row>
    <row r="49" spans="1:44">
      <c r="A49" s="2432"/>
      <c r="B49" s="2431"/>
      <c r="C49" s="2431"/>
      <c r="D49" s="2431"/>
      <c r="E49" s="2431"/>
      <c r="F49" s="2431"/>
      <c r="G49" s="2431"/>
      <c r="H49" s="2431"/>
      <c r="I49" s="2431"/>
      <c r="J49" s="2431"/>
      <c r="K49" s="2431"/>
      <c r="L49" s="2431"/>
      <c r="M49" s="2431"/>
      <c r="N49" s="2431"/>
      <c r="O49" s="2431"/>
      <c r="P49" s="2431"/>
      <c r="Q49" s="2431"/>
      <c r="R49" s="2431"/>
      <c r="S49" s="2431"/>
      <c r="T49" s="2431"/>
      <c r="U49" s="2431"/>
      <c r="V49" s="2431"/>
      <c r="W49" s="2431"/>
      <c r="X49" s="2431"/>
      <c r="Y49" s="2431"/>
      <c r="Z49" s="1812"/>
      <c r="AA49" s="1812"/>
      <c r="AB49" s="1812"/>
      <c r="AC49" s="1812"/>
      <c r="AD49" s="1812"/>
      <c r="AE49" s="1812"/>
      <c r="AF49" s="1812"/>
      <c r="AG49" s="1812"/>
      <c r="AH49" s="1812"/>
      <c r="AI49" s="1812"/>
      <c r="AJ49" s="1812"/>
      <c r="AK49" s="1812"/>
      <c r="AL49" s="1812"/>
      <c r="AM49" s="1812"/>
      <c r="AN49" s="1812"/>
      <c r="AO49" s="1812"/>
      <c r="AP49" s="1812"/>
      <c r="AQ49" s="1812"/>
      <c r="AR49" s="1812"/>
    </row>
    <row r="50" spans="1:44">
      <c r="A50" s="2432"/>
      <c r="B50" s="1833" t="s">
        <v>972</v>
      </c>
      <c r="C50" s="1812"/>
      <c r="D50" s="1812"/>
      <c r="E50" s="1812"/>
      <c r="F50" s="1812"/>
      <c r="G50" s="1812"/>
      <c r="H50" s="1812"/>
      <c r="I50" s="1812"/>
      <c r="J50" s="1812"/>
      <c r="K50" s="1812"/>
      <c r="L50" s="1812"/>
      <c r="M50" s="1812"/>
      <c r="N50" s="1812"/>
      <c r="O50" s="1812"/>
      <c r="P50" s="1812"/>
      <c r="Q50" s="1812"/>
      <c r="R50" s="1812"/>
      <c r="S50" s="1812"/>
      <c r="T50" s="1812"/>
      <c r="U50" s="1812"/>
      <c r="V50" s="1812"/>
      <c r="W50" s="1812"/>
      <c r="X50" s="1812"/>
      <c r="Y50" s="1812"/>
      <c r="Z50" s="1812"/>
      <c r="AA50" s="1812"/>
      <c r="AB50" s="1812"/>
      <c r="AC50" s="1812"/>
      <c r="AD50" s="1812"/>
      <c r="AE50" s="1812"/>
      <c r="AF50" s="1812"/>
      <c r="AG50" s="1812"/>
      <c r="AH50" s="1812"/>
      <c r="AI50" s="1812"/>
      <c r="AJ50" s="1812"/>
      <c r="AK50" s="1812"/>
      <c r="AL50" s="1812"/>
      <c r="AM50" s="1812"/>
      <c r="AN50" s="1812"/>
      <c r="AO50" s="1812"/>
      <c r="AP50" s="1812"/>
      <c r="AQ50" s="1812"/>
      <c r="AR50" s="1812"/>
    </row>
    <row r="51" spans="1:44">
      <c r="A51" s="1812"/>
      <c r="B51" s="1812"/>
      <c r="C51" s="1812"/>
      <c r="D51" s="1812"/>
      <c r="E51" s="1812"/>
      <c r="F51" s="1812"/>
      <c r="G51" s="1812"/>
      <c r="H51" s="1812"/>
      <c r="I51" s="1812"/>
      <c r="J51" s="1812"/>
      <c r="K51" s="1812"/>
      <c r="L51" s="1812"/>
      <c r="M51" s="1812"/>
      <c r="N51" s="1812"/>
      <c r="O51" s="1812"/>
      <c r="P51" s="1812"/>
      <c r="Q51" s="1812"/>
      <c r="R51" s="1812"/>
      <c r="S51" s="1812"/>
      <c r="T51" s="1812"/>
      <c r="U51" s="1812"/>
      <c r="V51" s="1812"/>
      <c r="W51" s="1812"/>
    </row>
  </sheetData>
  <mergeCells count="14">
    <mergeCell ref="T4:U4"/>
    <mergeCell ref="A45:A47"/>
    <mergeCell ref="B46:V47"/>
    <mergeCell ref="B48:Y49"/>
    <mergeCell ref="A48:A50"/>
    <mergeCell ref="A42:A44"/>
    <mergeCell ref="A39:A41"/>
    <mergeCell ref="A37:A38"/>
    <mergeCell ref="A1:P1"/>
    <mergeCell ref="A2:P2"/>
    <mergeCell ref="B4:E4"/>
    <mergeCell ref="F4:I4"/>
    <mergeCell ref="J4:M4"/>
    <mergeCell ref="N4:Q4"/>
  </mergeCells>
  <pageMargins left="0.24" right="0.18" top="0.4" bottom="0.38" header="0.31496062992125984" footer="0.31496062992125984"/>
  <pageSetup paperSize="9" scale="65" orientation="landscape" verticalDpi="300" r:id="rId1"/>
  <drawing r:id="rId2"/>
</worksheet>
</file>

<file path=xl/worksheets/sheet43.xml><?xml version="1.0" encoding="utf-8"?>
<worksheet xmlns="http://schemas.openxmlformats.org/spreadsheetml/2006/main" xmlns:r="http://schemas.openxmlformats.org/officeDocument/2006/relationships">
  <sheetPr>
    <pageSetUpPr fitToPage="1"/>
  </sheetPr>
  <dimension ref="A1:BD71"/>
  <sheetViews>
    <sheetView zoomScale="80" zoomScaleNormal="80" zoomScalePageLayoutView="90" workbookViewId="0"/>
  </sheetViews>
  <sheetFormatPr baseColWidth="10" defaultColWidth="9" defaultRowHeight="14.25"/>
  <cols>
    <col min="1" max="1" width="12.109375" style="1689" customWidth="1"/>
    <col min="2" max="10" width="4.44140625" style="1689" customWidth="1"/>
    <col min="11" max="11" width="4.44140625" style="1690" customWidth="1"/>
    <col min="12" max="13" width="4.44140625" style="1689" customWidth="1"/>
    <col min="14" max="14" width="3.109375" style="1689" customWidth="1"/>
    <col min="15" max="16" width="9" style="1689"/>
    <col min="17" max="17" width="10.6640625" style="1689" customWidth="1"/>
    <col min="18" max="18" width="3.109375" style="1689" customWidth="1"/>
    <col min="19" max="22" width="9" style="1689"/>
    <col min="23" max="23" width="16.109375" style="1689" customWidth="1"/>
    <col min="24" max="24" width="24.21875" style="1689" customWidth="1"/>
    <col min="25" max="26" width="7.77734375" style="1689" customWidth="1"/>
    <col min="27" max="37" width="10.44140625" style="1689" customWidth="1"/>
    <col min="38" max="38" width="3.33203125" style="1689" customWidth="1"/>
    <col min="39" max="39" width="6.5546875" style="1689" customWidth="1"/>
    <col min="40" max="40" width="2.44140625" style="1689" customWidth="1"/>
    <col min="41" max="41" width="1.33203125" style="1689" customWidth="1"/>
    <col min="42" max="42" width="7.88671875" style="1689" customWidth="1"/>
    <col min="43" max="43" width="7.6640625" style="1689" customWidth="1"/>
    <col min="44" max="44" width="10.44140625" style="1689" customWidth="1"/>
    <col min="45" max="45" width="8.21875" style="1689" customWidth="1"/>
    <col min="46" max="46" width="6.44140625" style="1689" customWidth="1"/>
    <col min="47" max="47" width="2" style="1689" customWidth="1"/>
    <col min="48" max="50" width="9" style="1689"/>
    <col min="51" max="51" width="15.44140625" style="1689" customWidth="1"/>
    <col min="52" max="52" width="18.109375" style="1689" customWidth="1"/>
    <col min="53" max="53" width="16.33203125" style="1689" customWidth="1"/>
    <col min="54" max="55" width="9" style="1689"/>
    <col min="56" max="56" width="29.109375" style="1689" customWidth="1"/>
    <col min="57" max="16384" width="9" style="1689"/>
  </cols>
  <sheetData>
    <row r="1" spans="1:56" ht="18">
      <c r="A1" s="1701" t="s">
        <v>859</v>
      </c>
      <c r="B1" s="1702"/>
      <c r="C1" s="1702"/>
      <c r="D1" s="1702"/>
      <c r="E1" s="1702"/>
      <c r="F1" s="1702"/>
      <c r="G1" s="1702"/>
      <c r="H1" s="1702"/>
      <c r="I1" s="1702"/>
      <c r="J1" s="1702"/>
      <c r="K1" s="1703"/>
      <c r="L1" s="1702"/>
      <c r="BD1" s="1689" t="s">
        <v>860</v>
      </c>
    </row>
    <row r="2" spans="1:56" ht="25.15" customHeight="1">
      <c r="A2" s="2435" t="s">
        <v>861</v>
      </c>
      <c r="B2" s="2435"/>
      <c r="C2" s="2435"/>
      <c r="D2" s="2435"/>
      <c r="E2" s="2435"/>
      <c r="F2" s="2435"/>
      <c r="G2" s="2435"/>
      <c r="H2" s="2435"/>
      <c r="I2" s="2435"/>
      <c r="J2" s="2435"/>
      <c r="K2" s="2435"/>
      <c r="L2" s="2435"/>
      <c r="M2" s="2435"/>
      <c r="N2" s="2435"/>
      <c r="O2" s="2435"/>
      <c r="P2" s="2435"/>
      <c r="Q2" s="2435"/>
      <c r="R2" s="2435"/>
      <c r="S2" s="2435"/>
      <c r="T2" s="2435"/>
      <c r="V2" s="2436" t="s">
        <v>973</v>
      </c>
      <c r="W2" s="2436"/>
      <c r="X2" s="2436"/>
      <c r="Y2" s="2436"/>
      <c r="Z2" s="2436"/>
      <c r="AA2" s="1704"/>
      <c r="AB2" s="1704"/>
      <c r="AC2" s="1704"/>
      <c r="AD2" s="1704"/>
      <c r="AE2" s="1704"/>
      <c r="AF2" s="1704"/>
      <c r="AG2" s="1704"/>
      <c r="AH2" s="1704"/>
      <c r="AI2" s="1704"/>
      <c r="AJ2" s="1704"/>
      <c r="AK2" s="1704"/>
      <c r="AL2" s="1704"/>
      <c r="AM2" s="1704"/>
      <c r="AN2" s="1704"/>
      <c r="AO2" s="1704"/>
      <c r="AP2" s="1704"/>
      <c r="AQ2" s="1704"/>
      <c r="AR2" s="1704"/>
      <c r="AS2" s="1705"/>
      <c r="AT2" s="1705"/>
      <c r="AU2" s="1704"/>
      <c r="AV2" s="1704"/>
    </row>
    <row r="3" spans="1:56" ht="15">
      <c r="A3" s="1702"/>
      <c r="B3" s="1702"/>
      <c r="C3" s="1702"/>
      <c r="D3" s="1702"/>
      <c r="E3" s="1702"/>
      <c r="F3" s="1702"/>
      <c r="G3" s="1702"/>
      <c r="H3" s="1702"/>
      <c r="I3" s="1702"/>
      <c r="J3" s="1702"/>
      <c r="K3" s="1703"/>
      <c r="L3" s="1702"/>
      <c r="W3" s="1704"/>
      <c r="X3" s="1704"/>
      <c r="Y3" s="1704"/>
      <c r="Z3" s="1704"/>
      <c r="AA3" s="1704"/>
      <c r="AB3"/>
      <c r="AC3"/>
      <c r="AD3"/>
      <c r="AE3" s="1704"/>
      <c r="AF3" s="1704"/>
      <c r="AG3" s="1704"/>
      <c r="AH3" s="1704"/>
      <c r="AI3" s="1704"/>
      <c r="AJ3" s="1704"/>
      <c r="AK3" s="1704"/>
      <c r="AL3" s="1704"/>
      <c r="AM3" s="1704"/>
      <c r="AN3" s="1704"/>
      <c r="AO3" s="1704"/>
      <c r="AP3" s="1704"/>
      <c r="AQ3" s="1704"/>
      <c r="AR3" s="1704"/>
      <c r="AS3" s="1705"/>
      <c r="AT3" s="1705"/>
      <c r="AU3" s="1704"/>
    </row>
    <row r="4" spans="1:56" ht="14.25" customHeight="1">
      <c r="A4" s="1695"/>
      <c r="B4" s="2437" t="s">
        <v>862</v>
      </c>
      <c r="C4" s="2438"/>
      <c r="D4" s="2438"/>
      <c r="E4" s="2439"/>
      <c r="F4" s="2437" t="s">
        <v>863</v>
      </c>
      <c r="G4" s="2438"/>
      <c r="H4" s="2438"/>
      <c r="I4" s="2439"/>
      <c r="J4" s="2440" t="s">
        <v>864</v>
      </c>
      <c r="K4" s="2441"/>
      <c r="L4" s="2441"/>
      <c r="M4" s="2442"/>
      <c r="O4" s="1691"/>
      <c r="P4" s="2437" t="s">
        <v>865</v>
      </c>
      <c r="Q4" s="2439"/>
      <c r="S4" s="2437" t="s">
        <v>865</v>
      </c>
      <c r="T4" s="2439"/>
      <c r="AB4"/>
      <c r="AC4"/>
      <c r="AD4"/>
    </row>
    <row r="5" spans="1:56" ht="14.25" customHeight="1">
      <c r="A5" s="1695"/>
      <c r="B5" s="2437" t="s">
        <v>865</v>
      </c>
      <c r="C5" s="2438"/>
      <c r="D5" s="2438"/>
      <c r="E5" s="2439"/>
      <c r="F5" s="2437" t="s">
        <v>865</v>
      </c>
      <c r="G5" s="2438"/>
      <c r="H5" s="2438"/>
      <c r="I5" s="2439"/>
      <c r="J5" s="2437" t="s">
        <v>865</v>
      </c>
      <c r="K5" s="2438"/>
      <c r="L5" s="2438"/>
      <c r="M5" s="2439"/>
      <c r="O5" s="1691"/>
      <c r="P5" s="2443">
        <v>2014</v>
      </c>
      <c r="Q5" s="2443"/>
      <c r="R5" s="1706"/>
      <c r="S5" s="2444">
        <v>2014</v>
      </c>
      <c r="T5" s="2445"/>
      <c r="AB5"/>
      <c r="AC5"/>
      <c r="AD5"/>
    </row>
    <row r="6" spans="1:56" ht="15.6" customHeight="1">
      <c r="A6" s="1695"/>
      <c r="B6" s="1692" t="s">
        <v>316</v>
      </c>
      <c r="C6" s="1692" t="s">
        <v>317</v>
      </c>
      <c r="D6" s="1692" t="s">
        <v>318</v>
      </c>
      <c r="E6" s="1692">
        <v>2014</v>
      </c>
      <c r="F6" s="1692" t="s">
        <v>316</v>
      </c>
      <c r="G6" s="1692" t="s">
        <v>317</v>
      </c>
      <c r="H6" s="1692" t="s">
        <v>318</v>
      </c>
      <c r="I6" s="1692">
        <v>2014</v>
      </c>
      <c r="J6" s="1692" t="s">
        <v>316</v>
      </c>
      <c r="K6" s="1692" t="s">
        <v>317</v>
      </c>
      <c r="L6" s="1692" t="s">
        <v>318</v>
      </c>
      <c r="M6" s="1692">
        <v>2014</v>
      </c>
      <c r="O6" s="1691"/>
      <c r="P6" s="1707" t="s">
        <v>866</v>
      </c>
      <c r="Q6" s="1707" t="s">
        <v>867</v>
      </c>
      <c r="S6" s="2446" t="s">
        <v>868</v>
      </c>
      <c r="T6" s="2446"/>
      <c r="AB6"/>
      <c r="AC6"/>
      <c r="AD6"/>
      <c r="AP6" s="1689" t="e">
        <f>COUNTIF(#REF!,"&lt;65")</f>
        <v>#REF!</v>
      </c>
      <c r="AQ6" s="1689" t="e">
        <f>COUNTIF(#REF!,"&lt;65")</f>
        <v>#REF!</v>
      </c>
      <c r="AR6" s="1689" t="e">
        <f>COUNTIF(#REF!,"&gt;96")</f>
        <v>#REF!</v>
      </c>
    </row>
    <row r="7" spans="1:56" ht="15">
      <c r="A7" s="1708"/>
      <c r="B7" s="1693"/>
      <c r="C7" s="1693"/>
      <c r="D7" s="1693"/>
      <c r="E7" s="1693"/>
      <c r="F7" s="1693"/>
      <c r="G7" s="1693"/>
      <c r="H7" s="1693"/>
      <c r="I7" s="1693"/>
      <c r="J7" s="1693"/>
      <c r="K7" s="1693"/>
      <c r="L7" s="1693"/>
      <c r="M7" s="1693"/>
      <c r="O7" s="1698"/>
      <c r="P7" s="1693"/>
      <c r="Q7" s="1698"/>
      <c r="R7" s="1690"/>
      <c r="S7" s="1698"/>
      <c r="T7" s="1709"/>
      <c r="AB7"/>
      <c r="AC7"/>
      <c r="AD7"/>
    </row>
    <row r="8" spans="1:56" ht="15">
      <c r="A8" s="1960" t="s">
        <v>88</v>
      </c>
      <c r="B8" s="1961">
        <v>4.9015133682199039</v>
      </c>
      <c r="C8" s="1961">
        <v>4.3516225192307312</v>
      </c>
      <c r="D8" s="1961">
        <v>4.6300188362389898</v>
      </c>
      <c r="E8" s="1961" t="s">
        <v>10</v>
      </c>
      <c r="F8" s="1961">
        <v>95.098486631780105</v>
      </c>
      <c r="G8" s="1961">
        <v>95.65</v>
      </c>
      <c r="H8" s="1961">
        <v>95.05</v>
      </c>
      <c r="I8" s="1961" t="s">
        <v>10</v>
      </c>
      <c r="J8" s="1961">
        <v>86.646390374832549</v>
      </c>
      <c r="K8" s="1961">
        <v>87.709889391794619</v>
      </c>
      <c r="L8" s="1961">
        <v>88.73</v>
      </c>
      <c r="M8" s="1961" t="s">
        <v>10</v>
      </c>
      <c r="N8" s="1880"/>
      <c r="O8" s="1695" t="s">
        <v>88</v>
      </c>
      <c r="P8" s="1696">
        <v>4.6300188362389898</v>
      </c>
      <c r="Q8" s="1696">
        <v>95.05</v>
      </c>
      <c r="R8" s="1690"/>
      <c r="S8" s="1695" t="s">
        <v>88</v>
      </c>
      <c r="T8" s="1710">
        <v>93.350867964229352</v>
      </c>
      <c r="U8" s="1697"/>
      <c r="AB8"/>
      <c r="AC8"/>
      <c r="AD8"/>
    </row>
    <row r="9" spans="1:56" ht="15">
      <c r="A9" s="1960" t="s">
        <v>12</v>
      </c>
      <c r="B9" s="1927">
        <v>12.686061962408857</v>
      </c>
      <c r="C9" s="1927">
        <v>9.175282105301708</v>
      </c>
      <c r="D9" s="1927">
        <v>11.113770497159354</v>
      </c>
      <c r="E9" s="1927">
        <v>16.470163445269414</v>
      </c>
      <c r="F9" s="1927">
        <v>87.313938037591385</v>
      </c>
      <c r="G9" s="1927">
        <v>90.82471789469929</v>
      </c>
      <c r="H9" s="1927">
        <v>88.886229502840379</v>
      </c>
      <c r="I9" s="1927">
        <v>83.529836554730579</v>
      </c>
      <c r="J9" s="1962"/>
      <c r="K9" s="1927"/>
      <c r="L9" s="1927">
        <v>68.599999999999994</v>
      </c>
      <c r="M9" s="1927">
        <v>63.9</v>
      </c>
      <c r="N9" s="1880">
        <f t="shared" ref="N9:N30" si="0">I9-M9</f>
        <v>19.629836554730581</v>
      </c>
      <c r="O9" s="1695" t="s">
        <v>12</v>
      </c>
      <c r="P9" s="1580">
        <v>16.470163445269414</v>
      </c>
      <c r="Q9" s="1580">
        <v>83.529836554730579</v>
      </c>
      <c r="R9" s="1690"/>
      <c r="S9" s="1695" t="s">
        <v>12</v>
      </c>
      <c r="T9" s="1710">
        <v>76.5</v>
      </c>
      <c r="U9" s="1711"/>
      <c r="AB9"/>
      <c r="AC9"/>
      <c r="AD9"/>
      <c r="BB9" s="1697"/>
    </row>
    <row r="10" spans="1:56" ht="15">
      <c r="A10" s="1960" t="s">
        <v>13</v>
      </c>
      <c r="B10" s="1961">
        <v>6.97</v>
      </c>
      <c r="C10" s="1961">
        <v>5.97194</v>
      </c>
      <c r="D10" s="1961">
        <v>7.78</v>
      </c>
      <c r="E10" s="1961">
        <v>5.7848120652807467</v>
      </c>
      <c r="F10" s="1961">
        <v>93.028850000000006</v>
      </c>
      <c r="G10" s="1961">
        <v>94.028059999999996</v>
      </c>
      <c r="H10" s="1961">
        <v>92.22</v>
      </c>
      <c r="I10" s="1961">
        <v>94.215187934719253</v>
      </c>
      <c r="J10" s="1961">
        <v>67.527940000000001</v>
      </c>
      <c r="K10" s="1961">
        <v>68.339100000000002</v>
      </c>
      <c r="L10" s="1961">
        <v>66.03</v>
      </c>
      <c r="M10" s="1961">
        <v>94.215187934719253</v>
      </c>
      <c r="N10" s="1880">
        <f t="shared" si="0"/>
        <v>0</v>
      </c>
      <c r="O10" s="1695" t="s">
        <v>13</v>
      </c>
      <c r="P10" s="1696">
        <v>5.7848120652807467</v>
      </c>
      <c r="Q10" s="1696">
        <v>94.215187934719253</v>
      </c>
      <c r="R10" s="1712"/>
      <c r="S10" s="1695" t="s">
        <v>13</v>
      </c>
      <c r="T10" s="1710">
        <v>71.600520494469748</v>
      </c>
      <c r="U10" s="1711"/>
      <c r="AB10"/>
      <c r="AC10"/>
      <c r="AD10"/>
      <c r="BB10" s="1697"/>
    </row>
    <row r="11" spans="1:56" ht="15">
      <c r="A11" s="1960" t="s">
        <v>29</v>
      </c>
      <c r="B11" s="1961" t="s">
        <v>11</v>
      </c>
      <c r="C11" s="1961" t="s">
        <v>11</v>
      </c>
      <c r="D11" s="1961" t="s">
        <v>11</v>
      </c>
      <c r="E11" s="1961" t="s">
        <v>11</v>
      </c>
      <c r="F11" s="1961" t="s">
        <v>11</v>
      </c>
      <c r="G11" s="1961" t="s">
        <v>11</v>
      </c>
      <c r="H11" s="1961" t="s">
        <v>11</v>
      </c>
      <c r="I11" s="1961" t="s">
        <v>11</v>
      </c>
      <c r="J11" s="1961" t="s">
        <v>11</v>
      </c>
      <c r="K11" s="1961" t="s">
        <v>11</v>
      </c>
      <c r="L11" s="1961" t="s">
        <v>11</v>
      </c>
      <c r="M11" s="1961" t="s">
        <v>11</v>
      </c>
      <c r="N11" s="1880"/>
      <c r="O11" s="1695" t="s">
        <v>14</v>
      </c>
      <c r="P11" s="1696">
        <v>2.9804218830150435</v>
      </c>
      <c r="Q11" s="1713">
        <v>97.01957811698496</v>
      </c>
      <c r="R11" s="1690"/>
      <c r="S11" s="1695" t="s">
        <v>14</v>
      </c>
      <c r="T11" s="1710">
        <v>85.51453892651584</v>
      </c>
      <c r="U11" s="1711"/>
      <c r="AB11"/>
      <c r="AC11"/>
      <c r="AD11"/>
      <c r="BB11" s="1697"/>
    </row>
    <row r="12" spans="1:56" ht="15">
      <c r="A12" s="1960" t="s">
        <v>30</v>
      </c>
      <c r="B12" s="1963">
        <v>21.920371862513399</v>
      </c>
      <c r="C12" s="1963">
        <v>23.0604474361824</v>
      </c>
      <c r="D12" s="1963">
        <v>20.151635110010801</v>
      </c>
      <c r="E12" s="1963">
        <v>22.6011763024526</v>
      </c>
      <c r="F12" s="1963">
        <v>78.079628137486594</v>
      </c>
      <c r="G12" s="1963">
        <v>76.9395525638176</v>
      </c>
      <c r="H12" s="1963">
        <v>79.848364889989199</v>
      </c>
      <c r="I12" s="1963">
        <v>77.3988236975474</v>
      </c>
      <c r="J12" s="1961">
        <v>75.262069999999994</v>
      </c>
      <c r="K12" s="1961">
        <v>89.700950000000006</v>
      </c>
      <c r="L12" s="1961">
        <v>89.399649999999994</v>
      </c>
      <c r="M12" s="1963">
        <v>89.32</v>
      </c>
      <c r="N12" s="1880">
        <f t="shared" si="0"/>
        <v>-11.921176302452594</v>
      </c>
      <c r="O12" s="1695" t="s">
        <v>15</v>
      </c>
      <c r="P12" s="1696">
        <v>1.04874</v>
      </c>
      <c r="Q12" s="1696">
        <v>98.951260000000005</v>
      </c>
      <c r="R12" s="1690"/>
      <c r="S12" s="1695" t="s">
        <v>15</v>
      </c>
      <c r="T12" s="1710">
        <v>73.618153017960566</v>
      </c>
      <c r="U12" s="1711"/>
      <c r="AB12"/>
      <c r="AC12"/>
      <c r="AD12"/>
      <c r="BB12" s="1697"/>
    </row>
    <row r="13" spans="1:56" ht="15">
      <c r="A13" s="1960" t="s">
        <v>14</v>
      </c>
      <c r="B13" s="1961">
        <v>2.228647718039515</v>
      </c>
      <c r="C13" s="1961">
        <v>4.9830986264952468</v>
      </c>
      <c r="D13" s="1961">
        <v>4.5571736331903399</v>
      </c>
      <c r="E13" s="1961">
        <v>2.9804218830150435</v>
      </c>
      <c r="F13" s="1964">
        <v>97.771352281960489</v>
      </c>
      <c r="G13" s="1964">
        <v>95.016901373504751</v>
      </c>
      <c r="H13" s="1964">
        <v>95.442826366809655</v>
      </c>
      <c r="I13" s="1964">
        <v>97.01957811698496</v>
      </c>
      <c r="J13" s="1961">
        <v>82.56969721169348</v>
      </c>
      <c r="K13" s="1961">
        <v>79.68233452835311</v>
      </c>
      <c r="L13" s="1961">
        <v>81.730323397892988</v>
      </c>
      <c r="M13" s="1961">
        <v>82.965844895190543</v>
      </c>
      <c r="N13" s="1880">
        <f t="shared" si="0"/>
        <v>14.053733221794417</v>
      </c>
      <c r="O13" s="1695" t="s">
        <v>268</v>
      </c>
      <c r="P13" s="1696">
        <v>4.7</v>
      </c>
      <c r="Q13" s="1696">
        <v>95.3</v>
      </c>
      <c r="R13" s="1690"/>
      <c r="S13" s="1695" t="s">
        <v>268</v>
      </c>
      <c r="T13" s="1710">
        <v>80.797481636935998</v>
      </c>
      <c r="U13" s="1711"/>
      <c r="AB13"/>
      <c r="AC13"/>
      <c r="AD13"/>
      <c r="BB13" s="1697"/>
    </row>
    <row r="14" spans="1:56" ht="15">
      <c r="A14" s="1960" t="s">
        <v>15</v>
      </c>
      <c r="B14" s="1961">
        <v>2.1</v>
      </c>
      <c r="C14" s="1961">
        <v>1.04874</v>
      </c>
      <c r="D14" s="1961" t="s">
        <v>10</v>
      </c>
      <c r="E14" s="1961" t="s">
        <v>10</v>
      </c>
      <c r="F14" s="1961">
        <v>97.271299999999997</v>
      </c>
      <c r="G14" s="1961">
        <v>98.951260000000005</v>
      </c>
      <c r="H14" s="1961" t="s">
        <v>45</v>
      </c>
      <c r="I14" s="1961" t="s">
        <v>10</v>
      </c>
      <c r="J14" s="1961">
        <v>52.399990000000003</v>
      </c>
      <c r="K14" s="1961">
        <v>72.846090000000004</v>
      </c>
      <c r="L14" s="1961" t="s">
        <v>10</v>
      </c>
      <c r="M14" s="1961" t="s">
        <v>10</v>
      </c>
      <c r="N14" s="1880"/>
      <c r="O14" s="1695" t="s">
        <v>18</v>
      </c>
      <c r="P14" s="1696">
        <v>3.65</v>
      </c>
      <c r="Q14" s="1696">
        <v>96.35</v>
      </c>
      <c r="R14" s="1690"/>
      <c r="S14" s="1695" t="s">
        <v>18</v>
      </c>
      <c r="T14" s="1710">
        <v>95.941878567721844</v>
      </c>
      <c r="U14" s="1711"/>
      <c r="AB14"/>
      <c r="AC14"/>
      <c r="AD14"/>
      <c r="BB14" s="1697"/>
    </row>
    <row r="15" spans="1:56" ht="15">
      <c r="A15" s="1960" t="s">
        <v>17</v>
      </c>
      <c r="B15" s="1961">
        <v>1.2080500000000001</v>
      </c>
      <c r="C15" s="1961">
        <v>0.71736</v>
      </c>
      <c r="D15" s="1961">
        <v>0.59897999999999996</v>
      </c>
      <c r="E15" s="1961">
        <v>5.5211300000000003</v>
      </c>
      <c r="F15" s="1961">
        <v>84.273889999999994</v>
      </c>
      <c r="G15" s="1961">
        <v>91.872309999999999</v>
      </c>
      <c r="H15" s="1961">
        <v>87.047367899999998</v>
      </c>
      <c r="I15" s="1961">
        <v>81.911598999999995</v>
      </c>
      <c r="J15" s="1961">
        <v>79.789469999999994</v>
      </c>
      <c r="K15" s="1961">
        <v>88.533906999999999</v>
      </c>
      <c r="L15" s="1961">
        <v>89.139035000000007</v>
      </c>
      <c r="M15" s="1961">
        <v>80.589922999999999</v>
      </c>
      <c r="N15" s="1880">
        <f t="shared" si="0"/>
        <v>1.3216759999999965</v>
      </c>
      <c r="O15" s="1695" t="s">
        <v>20</v>
      </c>
      <c r="P15" s="1696">
        <v>2.5355632575353901</v>
      </c>
      <c r="Q15" s="1696">
        <v>97.46</v>
      </c>
      <c r="R15" s="1690"/>
      <c r="S15" s="1695" t="s">
        <v>20</v>
      </c>
      <c r="T15" s="1710">
        <v>95.362199876872566</v>
      </c>
      <c r="U15" s="1711"/>
      <c r="AB15"/>
      <c r="AC15"/>
      <c r="AD15"/>
      <c r="BB15" s="1697"/>
    </row>
    <row r="16" spans="1:56" ht="15">
      <c r="A16" s="1960" t="s">
        <v>31</v>
      </c>
      <c r="B16" s="1961">
        <v>12.8</v>
      </c>
      <c r="C16" s="1961" t="s">
        <v>10</v>
      </c>
      <c r="D16" s="1961" t="s">
        <v>10</v>
      </c>
      <c r="E16" s="1961" t="s">
        <v>10</v>
      </c>
      <c r="F16" s="1961">
        <v>91.692800000000005</v>
      </c>
      <c r="G16" s="1961" t="s">
        <v>45</v>
      </c>
      <c r="H16" s="1961" t="s">
        <v>45</v>
      </c>
      <c r="I16" s="1961" t="s">
        <v>10</v>
      </c>
      <c r="J16" s="1961">
        <v>64.906270000000006</v>
      </c>
      <c r="K16" s="1961" t="s">
        <v>45</v>
      </c>
      <c r="L16" s="1961" t="s">
        <v>10</v>
      </c>
      <c r="M16" s="1961" t="s">
        <v>10</v>
      </c>
      <c r="N16" s="1880"/>
      <c r="O16" s="1695" t="s">
        <v>78</v>
      </c>
      <c r="P16" s="1696">
        <v>6.8</v>
      </c>
      <c r="Q16" s="1696">
        <v>93.2</v>
      </c>
      <c r="R16" s="1690"/>
      <c r="S16" s="1695" t="s">
        <v>78</v>
      </c>
      <c r="T16" s="1710">
        <v>86.158798283261788</v>
      </c>
      <c r="U16" s="1711"/>
      <c r="AB16"/>
      <c r="AC16"/>
      <c r="AD16"/>
      <c r="BB16" s="1697"/>
    </row>
    <row r="17" spans="1:54" ht="15">
      <c r="A17" s="1960" t="s">
        <v>268</v>
      </c>
      <c r="B17" s="1965">
        <v>9.5154200000000007</v>
      </c>
      <c r="C17" s="1961">
        <v>7.9132999999999996</v>
      </c>
      <c r="D17" s="1961">
        <v>4.7</v>
      </c>
      <c r="E17" s="1961" t="s">
        <v>10</v>
      </c>
      <c r="F17" s="1961">
        <v>90.484579999999994</v>
      </c>
      <c r="G17" s="1961">
        <v>92.086699999999993</v>
      </c>
      <c r="H17" s="1961">
        <v>95.3</v>
      </c>
      <c r="I17" s="1961" t="s">
        <v>10</v>
      </c>
      <c r="J17" s="1961">
        <v>74.862780000000001</v>
      </c>
      <c r="K17" s="1961">
        <v>75.941230000000004</v>
      </c>
      <c r="L17" s="1961">
        <v>77</v>
      </c>
      <c r="M17" s="1961" t="s">
        <v>10</v>
      </c>
      <c r="N17" s="1880"/>
      <c r="O17" s="1695" t="s">
        <v>199</v>
      </c>
      <c r="P17" s="1696">
        <v>20</v>
      </c>
      <c r="Q17" s="1696">
        <v>80</v>
      </c>
      <c r="R17" s="1690"/>
      <c r="S17" s="1695" t="s">
        <v>199</v>
      </c>
      <c r="T17" s="1710">
        <v>72.4375</v>
      </c>
      <c r="U17" s="1711"/>
      <c r="AB17"/>
      <c r="AC17"/>
      <c r="AD17"/>
      <c r="BB17" s="1697"/>
    </row>
    <row r="18" spans="1:54">
      <c r="A18" s="1960" t="s">
        <v>18</v>
      </c>
      <c r="B18" s="1961">
        <v>11.3</v>
      </c>
      <c r="C18" s="1961">
        <v>0.12858</v>
      </c>
      <c r="D18" s="1961">
        <v>3.4060299999999999</v>
      </c>
      <c r="E18" s="1961">
        <v>3.65</v>
      </c>
      <c r="F18" s="1961">
        <v>84.53219</v>
      </c>
      <c r="G18" s="1961">
        <v>99.871420000000001</v>
      </c>
      <c r="H18" s="1961">
        <v>96.593969999999999</v>
      </c>
      <c r="I18" s="1961">
        <v>96.35</v>
      </c>
      <c r="J18" s="1961">
        <v>73.875519999999995</v>
      </c>
      <c r="K18" s="1961" t="s">
        <v>45</v>
      </c>
      <c r="L18" s="1961">
        <v>79.014300000000006</v>
      </c>
      <c r="M18" s="1961">
        <v>92.44</v>
      </c>
      <c r="N18" s="1880">
        <f t="shared" si="0"/>
        <v>3.9099999999999966</v>
      </c>
      <c r="O18" s="1695" t="s">
        <v>80</v>
      </c>
      <c r="P18" s="1696">
        <v>9</v>
      </c>
      <c r="Q18" s="1696">
        <v>91</v>
      </c>
      <c r="R18" s="1690"/>
      <c r="S18" s="1695" t="s">
        <v>80</v>
      </c>
      <c r="T18" s="1710">
        <v>82.549450549450555</v>
      </c>
      <c r="U18" s="1711"/>
      <c r="BB18" s="1697"/>
    </row>
    <row r="19" spans="1:54">
      <c r="A19" s="1960" t="s">
        <v>19</v>
      </c>
      <c r="B19" s="1961" t="s">
        <v>45</v>
      </c>
      <c r="C19" s="1961" t="s">
        <v>10</v>
      </c>
      <c r="D19" s="1961" t="s">
        <v>10</v>
      </c>
      <c r="E19" s="1961" t="s">
        <v>10</v>
      </c>
      <c r="F19" s="1961" t="s">
        <v>10</v>
      </c>
      <c r="G19" s="1961" t="s">
        <v>10</v>
      </c>
      <c r="H19" s="1961" t="s">
        <v>10</v>
      </c>
      <c r="I19" s="1961" t="s">
        <v>10</v>
      </c>
      <c r="J19" s="1961" t="s">
        <v>10</v>
      </c>
      <c r="K19" s="1961" t="s">
        <v>10</v>
      </c>
      <c r="L19" s="1961" t="s">
        <v>10</v>
      </c>
      <c r="M19" s="1961" t="s">
        <v>10</v>
      </c>
      <c r="N19" s="1880"/>
      <c r="O19" s="1695" t="s">
        <v>440</v>
      </c>
      <c r="P19" s="1696">
        <v>12.87</v>
      </c>
      <c r="Q19" s="1696">
        <v>87.13</v>
      </c>
      <c r="R19" s="1690"/>
      <c r="S19" s="1695" t="s">
        <v>440</v>
      </c>
      <c r="T19" s="1710">
        <v>51.96832319522553</v>
      </c>
      <c r="U19" s="1711"/>
      <c r="BB19" s="1697"/>
    </row>
    <row r="20" spans="1:54">
      <c r="A20" s="1960" t="s">
        <v>20</v>
      </c>
      <c r="B20" s="1961">
        <v>3.1</v>
      </c>
      <c r="C20" s="1961">
        <v>2.46245</v>
      </c>
      <c r="D20" s="1961">
        <v>3.90254076704813</v>
      </c>
      <c r="E20" s="1961">
        <v>2.5355632575353901</v>
      </c>
      <c r="F20" s="1961">
        <v>97.141300000000001</v>
      </c>
      <c r="G20" s="1961">
        <v>97.537549999999996</v>
      </c>
      <c r="H20" s="1961">
        <v>96.097459232951877</v>
      </c>
      <c r="I20" s="1961">
        <v>97.46</v>
      </c>
      <c r="J20" s="1961">
        <v>90.273349999999994</v>
      </c>
      <c r="K20" s="1961">
        <v>91.033829999999995</v>
      </c>
      <c r="L20" s="1961">
        <v>85.524216575858901</v>
      </c>
      <c r="M20" s="1961">
        <v>92.94</v>
      </c>
      <c r="N20" s="1880">
        <f t="shared" si="0"/>
        <v>4.519999999999996</v>
      </c>
      <c r="O20" s="1695"/>
      <c r="P20" s="1696"/>
      <c r="Q20" s="1696"/>
      <c r="R20" s="1690"/>
      <c r="S20" s="1695"/>
      <c r="T20" s="1710"/>
      <c r="U20" s="1711"/>
      <c r="BB20" s="1697"/>
    </row>
    <row r="21" spans="1:54">
      <c r="A21" s="1960" t="s">
        <v>21</v>
      </c>
      <c r="B21" s="1961">
        <v>9.3000000000000007</v>
      </c>
      <c r="C21" s="1961">
        <v>8.8913799999999998</v>
      </c>
      <c r="D21" s="1961" t="s">
        <v>10</v>
      </c>
      <c r="E21" s="1961" t="s">
        <v>10</v>
      </c>
      <c r="F21" s="1961">
        <v>90.7</v>
      </c>
      <c r="G21" s="1961">
        <v>91.108620000000002</v>
      </c>
      <c r="H21" s="1961" t="s">
        <v>45</v>
      </c>
      <c r="I21" s="1961" t="s">
        <v>10</v>
      </c>
      <c r="J21" s="1961" t="s">
        <v>10</v>
      </c>
      <c r="K21" s="1961" t="s">
        <v>10</v>
      </c>
      <c r="L21" s="1961" t="s">
        <v>10</v>
      </c>
      <c r="M21" s="1961" t="s">
        <v>10</v>
      </c>
      <c r="N21" s="1880"/>
      <c r="O21" s="1695" t="s">
        <v>23</v>
      </c>
      <c r="P21" s="1713">
        <v>9.9213266953553205</v>
      </c>
      <c r="Q21" s="1713">
        <v>90.078673304644681</v>
      </c>
      <c r="R21" s="1690"/>
      <c r="S21" s="1695" t="s">
        <v>23</v>
      </c>
      <c r="T21" s="1710">
        <v>87.805422517255522</v>
      </c>
      <c r="U21" s="1711"/>
      <c r="BB21" s="1697"/>
    </row>
    <row r="22" spans="1:54">
      <c r="A22" s="1960" t="s">
        <v>77</v>
      </c>
      <c r="B22" s="1961">
        <v>13.35</v>
      </c>
      <c r="C22" s="1961" t="s">
        <v>10</v>
      </c>
      <c r="D22" s="1961" t="s">
        <v>10</v>
      </c>
      <c r="E22" s="1961" t="s">
        <v>10</v>
      </c>
      <c r="F22" s="1961">
        <v>89.300880000000006</v>
      </c>
      <c r="G22" s="1961" t="s">
        <v>45</v>
      </c>
      <c r="H22" s="1961" t="s">
        <v>45</v>
      </c>
      <c r="I22" s="1961" t="s">
        <v>10</v>
      </c>
      <c r="J22" s="1961" t="s">
        <v>10</v>
      </c>
      <c r="K22" s="1961" t="s">
        <v>10</v>
      </c>
      <c r="L22" s="1961" t="s">
        <v>10</v>
      </c>
      <c r="M22" s="1961" t="s">
        <v>10</v>
      </c>
      <c r="N22" s="1880"/>
      <c r="O22" s="1714" t="s">
        <v>813</v>
      </c>
      <c r="P22" s="1879"/>
      <c r="Q22" s="1879"/>
      <c r="R22" s="1690"/>
      <c r="S22" s="1690"/>
      <c r="T22" s="1882"/>
      <c r="U22" s="1697"/>
      <c r="BB22" s="1697"/>
    </row>
    <row r="23" spans="1:54">
      <c r="A23" s="1960" t="s">
        <v>78</v>
      </c>
      <c r="B23" s="1961">
        <v>6.0245027025760702</v>
      </c>
      <c r="C23" s="1961">
        <v>5.5443045222857634</v>
      </c>
      <c r="D23" s="1961">
        <v>8.6999999999999993</v>
      </c>
      <c r="E23" s="1961">
        <v>6.8</v>
      </c>
      <c r="F23" s="1961">
        <v>94</v>
      </c>
      <c r="G23" s="1961">
        <v>94.5</v>
      </c>
      <c r="H23" s="1961">
        <v>91.1</v>
      </c>
      <c r="I23" s="1961">
        <v>93.2</v>
      </c>
      <c r="J23" s="1961">
        <v>82.3</v>
      </c>
      <c r="K23" s="1961">
        <v>79.099999999999994</v>
      </c>
      <c r="L23" s="1961">
        <v>79</v>
      </c>
      <c r="M23" s="1961">
        <v>80.3</v>
      </c>
      <c r="N23" s="1880">
        <f t="shared" si="0"/>
        <v>12.900000000000006</v>
      </c>
      <c r="O23" s="1714" t="s">
        <v>869</v>
      </c>
      <c r="BB23" s="1697"/>
    </row>
    <row r="24" spans="1:54">
      <c r="A24" s="1960" t="s">
        <v>199</v>
      </c>
      <c r="B24" s="1961">
        <v>16.2</v>
      </c>
      <c r="C24" s="1961">
        <v>20.2</v>
      </c>
      <c r="D24" s="1961">
        <v>24.1</v>
      </c>
      <c r="E24" s="1961">
        <v>20</v>
      </c>
      <c r="F24" s="1961">
        <v>83.8</v>
      </c>
      <c r="G24" s="1961">
        <v>79.8</v>
      </c>
      <c r="H24" s="1961">
        <v>75.900000000000006</v>
      </c>
      <c r="I24" s="1961">
        <v>80</v>
      </c>
      <c r="J24" s="1961">
        <v>70.099999999999994</v>
      </c>
      <c r="K24" s="1961">
        <v>62.5</v>
      </c>
      <c r="L24" s="1961">
        <v>63</v>
      </c>
      <c r="M24" s="1961">
        <v>57.95</v>
      </c>
      <c r="N24" s="1880">
        <f t="shared" si="0"/>
        <v>22.049999999999997</v>
      </c>
      <c r="O24" s="1694" t="s">
        <v>870</v>
      </c>
      <c r="BB24" s="1697"/>
    </row>
    <row r="25" spans="1:54">
      <c r="A25" s="1960" t="s">
        <v>80</v>
      </c>
      <c r="B25" s="1961">
        <v>3.5</v>
      </c>
      <c r="C25" s="1961">
        <v>11.97484</v>
      </c>
      <c r="D25" s="1961">
        <v>9</v>
      </c>
      <c r="E25" s="1961" t="s">
        <v>10</v>
      </c>
      <c r="F25" s="1961">
        <v>82.878060000000005</v>
      </c>
      <c r="G25" s="1961">
        <v>88.02516</v>
      </c>
      <c r="H25" s="1961">
        <v>91</v>
      </c>
      <c r="I25" s="1961" t="s">
        <v>10</v>
      </c>
      <c r="J25" s="1961">
        <v>68.078249999999997</v>
      </c>
      <c r="K25" s="1961">
        <v>71.985150000000004</v>
      </c>
      <c r="L25" s="1961">
        <v>75.12</v>
      </c>
      <c r="M25" s="1961" t="s">
        <v>10</v>
      </c>
      <c r="N25" s="1880"/>
      <c r="O25" s="1699" t="s">
        <v>871</v>
      </c>
    </row>
    <row r="26" spans="1:54">
      <c r="A26" s="1960" t="s">
        <v>440</v>
      </c>
      <c r="B26" s="1961">
        <v>16.8</v>
      </c>
      <c r="C26" s="1961" t="s">
        <v>10</v>
      </c>
      <c r="D26" s="1961" t="s">
        <v>10</v>
      </c>
      <c r="E26" s="1961">
        <v>12.87</v>
      </c>
      <c r="F26" s="1961">
        <v>83.1</v>
      </c>
      <c r="G26" s="1961" t="s">
        <v>45</v>
      </c>
      <c r="H26" s="1961" t="s">
        <v>45</v>
      </c>
      <c r="I26" s="1961">
        <v>87.13</v>
      </c>
      <c r="J26" s="1961" t="s">
        <v>45</v>
      </c>
      <c r="K26" s="1961" t="s">
        <v>45</v>
      </c>
      <c r="L26" s="1961" t="s">
        <v>10</v>
      </c>
      <c r="M26" s="1961">
        <v>45.28</v>
      </c>
      <c r="N26" s="1880">
        <f t="shared" si="0"/>
        <v>41.849999999999994</v>
      </c>
      <c r="O26" s="1699" t="s">
        <v>872</v>
      </c>
      <c r="BB26" s="1697"/>
    </row>
    <row r="27" spans="1:54">
      <c r="A27" s="1960" t="s">
        <v>35</v>
      </c>
      <c r="B27" s="1961" t="s">
        <v>45</v>
      </c>
      <c r="C27" s="1961" t="s">
        <v>10</v>
      </c>
      <c r="D27" s="1961" t="s">
        <v>10</v>
      </c>
      <c r="E27" s="1961" t="s">
        <v>10</v>
      </c>
      <c r="F27" s="1961" t="s">
        <v>10</v>
      </c>
      <c r="G27" s="1961" t="s">
        <v>10</v>
      </c>
      <c r="H27" s="1961" t="s">
        <v>10</v>
      </c>
      <c r="I27" s="1961" t="s">
        <v>10</v>
      </c>
      <c r="J27" s="1961" t="s">
        <v>10</v>
      </c>
      <c r="K27" s="1961" t="s">
        <v>10</v>
      </c>
      <c r="L27" s="1961" t="s">
        <v>10</v>
      </c>
      <c r="M27" s="1961" t="s">
        <v>10</v>
      </c>
      <c r="N27" s="1880"/>
      <c r="O27" s="1700" t="s">
        <v>653</v>
      </c>
    </row>
    <row r="28" spans="1:54">
      <c r="A28" s="1960" t="s">
        <v>270</v>
      </c>
      <c r="B28" s="1961">
        <v>2.7</v>
      </c>
      <c r="C28" s="1961" t="s">
        <v>10</v>
      </c>
      <c r="D28" s="1961" t="s">
        <v>10</v>
      </c>
      <c r="E28" s="1961" t="s">
        <v>10</v>
      </c>
      <c r="F28" s="1961">
        <v>97.9</v>
      </c>
      <c r="G28" s="1961" t="s">
        <v>10</v>
      </c>
      <c r="H28" s="1961" t="s">
        <v>10</v>
      </c>
      <c r="I28" s="1961" t="s">
        <v>10</v>
      </c>
      <c r="J28" s="1961" t="s">
        <v>10</v>
      </c>
      <c r="K28" s="1961" t="s">
        <v>10</v>
      </c>
      <c r="L28" s="1961" t="s">
        <v>10</v>
      </c>
      <c r="M28" s="1961" t="s">
        <v>10</v>
      </c>
      <c r="N28" s="1880"/>
      <c r="BB28" s="1697"/>
    </row>
    <row r="29" spans="1:54">
      <c r="A29" s="1960"/>
      <c r="B29" s="1961"/>
      <c r="C29" s="1961"/>
      <c r="D29" s="1961"/>
      <c r="E29" s="1961"/>
      <c r="F29" s="1961"/>
      <c r="G29" s="1961"/>
      <c r="H29" s="1961"/>
      <c r="I29" s="1961"/>
      <c r="J29" s="1961"/>
      <c r="K29" s="1961"/>
      <c r="L29" s="1961"/>
      <c r="M29" s="1961"/>
      <c r="N29" s="1880"/>
    </row>
    <row r="30" spans="1:54" ht="25.15" customHeight="1">
      <c r="A30" s="1960" t="s">
        <v>23</v>
      </c>
      <c r="B30" s="1964">
        <v>8.7002537563198743</v>
      </c>
      <c r="C30" s="1937">
        <v>7.6016675149639896</v>
      </c>
      <c r="D30" s="1964">
        <v>8.5533457369706341</v>
      </c>
      <c r="E30" s="1964">
        <v>9.9213266953553187</v>
      </c>
      <c r="F30" s="1964">
        <v>89.909291949378812</v>
      </c>
      <c r="G30" s="1964">
        <v>91.87230370228724</v>
      </c>
      <c r="H30" s="1964">
        <v>90.373851491049251</v>
      </c>
      <c r="I30" s="1964">
        <v>90.078673304644681</v>
      </c>
      <c r="J30" s="1964">
        <v>74.507055968194308</v>
      </c>
      <c r="K30" s="1964">
        <v>78.852043720013427</v>
      </c>
      <c r="L30" s="1964">
        <v>78.523960414479333</v>
      </c>
      <c r="M30" s="1964">
        <v>77.990095582990975</v>
      </c>
      <c r="N30" s="1880">
        <f t="shared" si="0"/>
        <v>12.088577721653706</v>
      </c>
      <c r="O30" s="2436" t="s">
        <v>994</v>
      </c>
      <c r="P30" s="2436"/>
      <c r="Q30" s="2436"/>
      <c r="R30" s="2436"/>
      <c r="S30" s="2436"/>
      <c r="T30" s="2436"/>
      <c r="U30" s="2436"/>
      <c r="V30" s="2436"/>
      <c r="W30" s="1715"/>
      <c r="X30" s="1676"/>
      <c r="Y30" s="1676"/>
    </row>
    <row r="31" spans="1:54" ht="15">
      <c r="B31" s="1711"/>
      <c r="C31" s="1711"/>
      <c r="D31" s="1711"/>
      <c r="E31" s="1711"/>
      <c r="F31" s="1711"/>
      <c r="G31" s="1711"/>
      <c r="H31" s="1711"/>
      <c r="I31" s="1711"/>
      <c r="J31" s="1711"/>
      <c r="K31" s="1711"/>
      <c r="L31" s="1711"/>
      <c r="M31" s="1711"/>
      <c r="X31" s="1676"/>
      <c r="Y31" s="1676"/>
    </row>
    <row r="32" spans="1:54" ht="15">
      <c r="A32" s="1714" t="s">
        <v>328</v>
      </c>
      <c r="B32" s="1716"/>
      <c r="C32" s="1711"/>
      <c r="D32" s="1711"/>
      <c r="E32" s="1711"/>
      <c r="F32" s="1711"/>
      <c r="G32" s="1711"/>
      <c r="H32" s="1711"/>
      <c r="I32" s="1711"/>
      <c r="J32" s="1711"/>
      <c r="K32" s="1711"/>
      <c r="L32" s="1711"/>
      <c r="M32" s="1711"/>
      <c r="X32" s="1676"/>
      <c r="Y32" s="1676"/>
    </row>
    <row r="33" spans="1:25" ht="15">
      <c r="A33" s="1694" t="s">
        <v>814</v>
      </c>
      <c r="B33" s="1714"/>
      <c r="C33" s="1714"/>
      <c r="K33" s="1689"/>
      <c r="X33" s="1676"/>
      <c r="Y33" s="1676"/>
    </row>
    <row r="34" spans="1:25" ht="15">
      <c r="A34" s="1694"/>
      <c r="B34" s="1717"/>
      <c r="C34" s="1717"/>
      <c r="K34" s="1689"/>
      <c r="X34" s="1676"/>
      <c r="Y34" s="1676"/>
    </row>
    <row r="35" spans="1:25" ht="15">
      <c r="A35" s="1694" t="s">
        <v>26</v>
      </c>
      <c r="B35" s="1717"/>
      <c r="C35" s="1717"/>
      <c r="K35" s="1689"/>
      <c r="X35" s="1676"/>
      <c r="Y35" s="1676"/>
    </row>
    <row r="36" spans="1:25" ht="15">
      <c r="A36" s="2447" t="s">
        <v>246</v>
      </c>
      <c r="B36" s="771" t="s">
        <v>1014</v>
      </c>
      <c r="C36" s="1917"/>
      <c r="D36" s="1699"/>
      <c r="E36" s="1699"/>
      <c r="F36" s="1699"/>
      <c r="G36" s="1699"/>
      <c r="H36" s="1699"/>
      <c r="I36" s="1699"/>
      <c r="J36" s="1699"/>
      <c r="K36" s="1699"/>
      <c r="L36" s="1694"/>
      <c r="M36" s="1694"/>
      <c r="X36" s="1676"/>
      <c r="Y36" s="1676"/>
    </row>
    <row r="37" spans="1:25" ht="15">
      <c r="A37" s="2447"/>
      <c r="B37" s="771" t="s">
        <v>1010</v>
      </c>
      <c r="C37" s="1835"/>
      <c r="D37" s="1699"/>
      <c r="E37" s="1699"/>
      <c r="F37" s="1699"/>
      <c r="G37" s="1699"/>
      <c r="H37" s="1699"/>
      <c r="I37" s="1699"/>
      <c r="J37" s="1699"/>
      <c r="K37" s="1699"/>
      <c r="L37" s="1694"/>
      <c r="M37" s="1694"/>
      <c r="X37" s="1676"/>
      <c r="Y37" s="1676"/>
    </row>
    <row r="38" spans="1:25" ht="15">
      <c r="A38" s="1844" t="s">
        <v>13</v>
      </c>
      <c r="B38" s="1844" t="s">
        <v>873</v>
      </c>
      <c r="C38" s="1844"/>
      <c r="D38" s="1844"/>
      <c r="E38" s="1694"/>
      <c r="F38" s="1694"/>
      <c r="G38" s="1694"/>
      <c r="H38" s="1694"/>
      <c r="I38" s="1694"/>
      <c r="J38" s="1694"/>
      <c r="K38" s="1694"/>
      <c r="L38" s="1694"/>
      <c r="M38" s="1694"/>
      <c r="X38" s="1676"/>
      <c r="Y38" s="1676"/>
    </row>
    <row r="39" spans="1:25" ht="15">
      <c r="A39" s="2414" t="s">
        <v>78</v>
      </c>
      <c r="B39" s="260" t="s">
        <v>828</v>
      </c>
      <c r="C39" s="1694"/>
      <c r="D39" s="1694"/>
      <c r="E39" s="1694"/>
      <c r="F39" s="1694"/>
      <c r="G39" s="1694"/>
      <c r="H39" s="1694"/>
      <c r="I39" s="1694"/>
      <c r="J39" s="1694"/>
      <c r="K39" s="1694"/>
      <c r="L39" s="1694"/>
      <c r="M39" s="1694"/>
      <c r="X39" s="1676"/>
      <c r="Y39" s="1676"/>
    </row>
    <row r="40" spans="1:25" ht="15">
      <c r="A40" s="2414"/>
      <c r="B40" s="260" t="s">
        <v>829</v>
      </c>
      <c r="C40" s="1694"/>
      <c r="D40" s="1694"/>
      <c r="E40" s="1694"/>
      <c r="F40" s="1694"/>
      <c r="G40" s="1694"/>
      <c r="H40" s="1694"/>
      <c r="I40" s="1694"/>
      <c r="J40" s="1694"/>
      <c r="K40" s="1694"/>
      <c r="L40" s="1694"/>
      <c r="M40" s="1694"/>
      <c r="X40" s="1676"/>
      <c r="Y40" s="1676"/>
    </row>
    <row r="41" spans="1:25" ht="15">
      <c r="A41" s="2414"/>
      <c r="B41" s="260" t="s">
        <v>821</v>
      </c>
      <c r="C41" s="1694"/>
      <c r="D41" s="1694"/>
      <c r="E41" s="1844"/>
      <c r="F41" s="1844"/>
      <c r="G41" s="1844"/>
      <c r="H41" s="1694"/>
      <c r="I41" s="1694"/>
      <c r="J41" s="1694"/>
      <c r="K41" s="1694"/>
      <c r="L41" s="1694"/>
      <c r="M41" s="1694"/>
      <c r="X41" s="1676"/>
      <c r="Y41" s="1676"/>
    </row>
    <row r="42" spans="1:25" ht="15">
      <c r="A42" s="2414" t="s">
        <v>199</v>
      </c>
      <c r="B42" s="2431" t="s">
        <v>874</v>
      </c>
      <c r="C42" s="2431"/>
      <c r="D42" s="2431"/>
      <c r="E42" s="2431"/>
      <c r="F42" s="2431"/>
      <c r="G42" s="2431"/>
      <c r="H42" s="2431"/>
      <c r="I42" s="2431"/>
      <c r="J42" s="2431"/>
      <c r="K42" s="2431"/>
      <c r="L42" s="2431"/>
      <c r="M42" s="2431"/>
      <c r="X42" s="1676"/>
      <c r="Y42" s="1676"/>
    </row>
    <row r="43" spans="1:25" ht="15">
      <c r="A43" s="2414"/>
      <c r="B43" s="2431"/>
      <c r="C43" s="2431"/>
      <c r="D43" s="2431"/>
      <c r="E43" s="2431"/>
      <c r="F43" s="2431"/>
      <c r="G43" s="2431"/>
      <c r="H43" s="2431"/>
      <c r="I43" s="2431"/>
      <c r="J43" s="2431"/>
      <c r="K43" s="2431"/>
      <c r="L43" s="2431"/>
      <c r="M43" s="2431"/>
      <c r="X43" s="1676"/>
      <c r="Y43" s="1676"/>
    </row>
    <row r="44" spans="1:25" ht="15">
      <c r="A44" s="1690"/>
      <c r="K44" s="1689"/>
      <c r="X44" s="1676"/>
      <c r="Y44" s="1676"/>
    </row>
    <row r="45" spans="1:25">
      <c r="A45" s="1690"/>
      <c r="K45" s="1689"/>
    </row>
    <row r="46" spans="1:25">
      <c r="A46" s="1690"/>
      <c r="K46" s="1689"/>
    </row>
    <row r="47" spans="1:25">
      <c r="A47" s="1690"/>
      <c r="K47" s="1689"/>
    </row>
    <row r="48" spans="1:25">
      <c r="A48" s="1690"/>
      <c r="K48" s="1689"/>
    </row>
    <row r="49" spans="1:22" ht="15">
      <c r="A49" s="1690"/>
      <c r="K49" s="1689"/>
      <c r="O49" s="1676"/>
      <c r="P49" s="1676"/>
      <c r="Q49" s="1676"/>
      <c r="R49" s="1676"/>
      <c r="S49" s="1676"/>
      <c r="T49" s="1676"/>
      <c r="U49" s="1676"/>
      <c r="V49" s="1676"/>
    </row>
    <row r="50" spans="1:22" ht="15">
      <c r="A50" s="1690"/>
      <c r="K50" s="1689"/>
      <c r="O50" s="1676"/>
      <c r="P50" s="1676"/>
      <c r="Q50" s="1676"/>
      <c r="R50" s="1676"/>
      <c r="S50" s="1676"/>
      <c r="T50" s="1676"/>
      <c r="U50" s="1676"/>
      <c r="V50" s="1676"/>
    </row>
    <row r="51" spans="1:22" ht="15">
      <c r="A51" s="1690"/>
      <c r="K51" s="1689"/>
      <c r="O51" s="1676"/>
      <c r="P51" s="1676"/>
      <c r="Q51" s="1676"/>
      <c r="R51" s="1676"/>
      <c r="S51" s="1676"/>
      <c r="T51" s="1676"/>
      <c r="U51" s="1676"/>
      <c r="V51" s="1676"/>
    </row>
    <row r="52" spans="1:22" ht="15">
      <c r="A52" s="1690"/>
      <c r="C52" s="1132"/>
      <c r="D52" s="1132"/>
      <c r="K52" s="1689"/>
      <c r="O52" s="1676"/>
      <c r="P52" s="1676"/>
      <c r="Q52" s="1676"/>
      <c r="R52" s="1676"/>
      <c r="S52" s="1676"/>
      <c r="T52" s="1676"/>
      <c r="U52" s="1676"/>
      <c r="V52" s="1676"/>
    </row>
    <row r="53" spans="1:22" ht="15">
      <c r="C53" s="1132"/>
      <c r="D53" s="1132"/>
      <c r="K53" s="1689"/>
      <c r="O53" s="1676"/>
      <c r="P53" s="1676"/>
      <c r="Q53" s="1676"/>
      <c r="R53" s="1676"/>
      <c r="S53" s="1676"/>
      <c r="T53" s="1676"/>
      <c r="U53" s="1676"/>
      <c r="V53" s="1676"/>
    </row>
    <row r="54" spans="1:22">
      <c r="C54" s="1132"/>
      <c r="D54" s="1132"/>
      <c r="K54" s="1689"/>
    </row>
    <row r="55" spans="1:22">
      <c r="C55" s="1717"/>
      <c r="D55" s="1717"/>
      <c r="E55" s="1132"/>
      <c r="F55" s="1132"/>
      <c r="G55" s="1132"/>
      <c r="H55" s="1132"/>
      <c r="I55" s="1132"/>
      <c r="K55" s="1689"/>
    </row>
    <row r="56" spans="1:22">
      <c r="E56" s="1132"/>
      <c r="F56" s="1132"/>
      <c r="G56" s="1132"/>
      <c r="H56" s="1132"/>
      <c r="I56" s="1132"/>
      <c r="K56" s="1689"/>
    </row>
    <row r="57" spans="1:22">
      <c r="E57" s="1132"/>
      <c r="F57" s="1132"/>
      <c r="G57" s="1132"/>
      <c r="H57" s="1132"/>
      <c r="I57" s="1132"/>
      <c r="K57" s="1689"/>
    </row>
    <row r="58" spans="1:22">
      <c r="K58" s="1689"/>
    </row>
    <row r="59" spans="1:22">
      <c r="K59" s="1689"/>
    </row>
    <row r="60" spans="1:22">
      <c r="K60" s="1689"/>
    </row>
    <row r="61" spans="1:22">
      <c r="K61" s="1689"/>
    </row>
    <row r="62" spans="1:22">
      <c r="K62" s="1689"/>
    </row>
    <row r="63" spans="1:22">
      <c r="K63" s="1689"/>
    </row>
    <row r="64" spans="1:22">
      <c r="K64" s="1689"/>
    </row>
    <row r="65" spans="11:11">
      <c r="K65" s="1689"/>
    </row>
    <row r="66" spans="11:11">
      <c r="K66" s="1689"/>
    </row>
    <row r="67" spans="11:11">
      <c r="K67" s="1689"/>
    </row>
    <row r="68" spans="11:11">
      <c r="K68" s="1689"/>
    </row>
    <row r="69" spans="11:11">
      <c r="K69" s="1689"/>
    </row>
    <row r="70" spans="11:11">
      <c r="K70" s="1689"/>
    </row>
    <row r="71" spans="11:11">
      <c r="K71" s="1689"/>
    </row>
  </sheetData>
  <mergeCells count="18">
    <mergeCell ref="O30:V30"/>
    <mergeCell ref="A42:A43"/>
    <mergeCell ref="B42:M43"/>
    <mergeCell ref="B5:E5"/>
    <mergeCell ref="F5:I5"/>
    <mergeCell ref="J5:M5"/>
    <mergeCell ref="P5:Q5"/>
    <mergeCell ref="S5:T5"/>
    <mergeCell ref="S6:T6"/>
    <mergeCell ref="A39:A41"/>
    <mergeCell ref="A36:A37"/>
    <mergeCell ref="A2:T2"/>
    <mergeCell ref="V2:Z2"/>
    <mergeCell ref="B4:E4"/>
    <mergeCell ref="F4:I4"/>
    <mergeCell ref="J4:M4"/>
    <mergeCell ref="P4:Q4"/>
    <mergeCell ref="S4:T4"/>
  </mergeCells>
  <pageMargins left="0.17" right="0.17" top="0.38" bottom="0.45" header="0.31496062992125984" footer="0.31496062992125984"/>
  <pageSetup paperSize="9" scale="59" orientation="landscape" horizontalDpi="4294967292" verticalDpi="4294967292"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S32"/>
  <sheetViews>
    <sheetView zoomScale="80" zoomScaleNormal="80" workbookViewId="0"/>
  </sheetViews>
  <sheetFormatPr baseColWidth="10" defaultColWidth="10.77734375" defaultRowHeight="14.25"/>
  <cols>
    <col min="1" max="1" width="9.109375" style="283" customWidth="1"/>
    <col min="2" max="4" width="5.109375" style="283" customWidth="1"/>
    <col min="5" max="5" width="4.109375" style="283" customWidth="1"/>
    <col min="6" max="6" width="9" style="283" customWidth="1"/>
    <col min="7" max="9" width="5.109375" style="283" customWidth="1"/>
    <col min="10" max="16" width="10.77734375" style="283"/>
    <col min="17" max="17" width="3" style="283" customWidth="1"/>
    <col min="18" max="16384" width="10.77734375" style="283"/>
  </cols>
  <sheetData>
    <row r="1" spans="1:19" ht="14.1" customHeight="1">
      <c r="A1" s="1193" t="s">
        <v>878</v>
      </c>
      <c r="B1" s="1183"/>
      <c r="C1" s="1183"/>
      <c r="D1" s="1183"/>
      <c r="E1" s="1183"/>
      <c r="F1" s="1183"/>
      <c r="G1" s="1183"/>
    </row>
    <row r="2" spans="1:19" ht="15">
      <c r="A2" s="325"/>
    </row>
    <row r="3" spans="1:19">
      <c r="A3" s="311" t="s">
        <v>407</v>
      </c>
    </row>
    <row r="4" spans="1:19">
      <c r="A4" s="326" t="s">
        <v>408</v>
      </c>
      <c r="B4" s="436">
        <v>2010</v>
      </c>
      <c r="C4" s="437">
        <v>2012</v>
      </c>
      <c r="D4" s="1994">
        <v>2014</v>
      </c>
      <c r="E4" s="1170"/>
      <c r="F4" s="438"/>
      <c r="G4" s="438">
        <v>2010</v>
      </c>
      <c r="H4" s="438">
        <v>2012</v>
      </c>
      <c r="I4" s="438">
        <v>2014</v>
      </c>
      <c r="K4" s="1486" t="s">
        <v>409</v>
      </c>
      <c r="L4" s="330"/>
      <c r="M4" s="330"/>
      <c r="N4" s="330"/>
      <c r="O4" s="330"/>
      <c r="R4" s="283" t="s">
        <v>329</v>
      </c>
      <c r="S4" s="327"/>
    </row>
    <row r="5" spans="1:19">
      <c r="A5" s="328"/>
      <c r="B5" s="328"/>
      <c r="C5" s="329"/>
      <c r="D5" s="2006"/>
      <c r="E5" s="1197"/>
      <c r="F5" s="1170"/>
      <c r="G5" s="1170"/>
      <c r="H5" s="1170"/>
      <c r="I5" s="1170"/>
      <c r="K5" s="311"/>
      <c r="R5" s="331"/>
      <c r="S5" s="332"/>
    </row>
    <row r="6" spans="1:19">
      <c r="A6" s="2013" t="s">
        <v>28</v>
      </c>
      <c r="B6" s="333">
        <v>0.77500000000000002</v>
      </c>
      <c r="C6" s="334">
        <v>0.81100000000000005</v>
      </c>
      <c r="D6" s="335">
        <v>0.83599999999999997</v>
      </c>
      <c r="E6" s="1170"/>
      <c r="F6" s="2013" t="s">
        <v>32</v>
      </c>
      <c r="G6" s="336">
        <v>0.86299999999999999</v>
      </c>
      <c r="H6" s="337">
        <v>0.88500000000000001</v>
      </c>
      <c r="I6" s="338">
        <v>0.876</v>
      </c>
      <c r="R6" s="331" t="s">
        <v>205</v>
      </c>
      <c r="S6" s="332">
        <v>0.13</v>
      </c>
    </row>
    <row r="7" spans="1:19">
      <c r="A7" s="2013" t="s">
        <v>12</v>
      </c>
      <c r="B7" s="333">
        <v>0.64300000000000002</v>
      </c>
      <c r="C7" s="334">
        <v>0.67500000000000004</v>
      </c>
      <c r="D7" s="335">
        <v>0.66200000000000003</v>
      </c>
      <c r="E7" s="1170"/>
      <c r="F7" s="2013" t="s">
        <v>28</v>
      </c>
      <c r="G7" s="336">
        <v>0.77500000000000002</v>
      </c>
      <c r="H7" s="337">
        <v>0.81100000000000005</v>
      </c>
      <c r="I7" s="338">
        <v>0.83599999999999997</v>
      </c>
      <c r="R7" s="331" t="s">
        <v>410</v>
      </c>
      <c r="S7" s="332">
        <v>6.6999999999999948E-2</v>
      </c>
    </row>
    <row r="8" spans="1:19">
      <c r="A8" s="2013" t="s">
        <v>411</v>
      </c>
      <c r="B8" s="333">
        <v>0.69899999999999995</v>
      </c>
      <c r="C8" s="334">
        <v>0.73</v>
      </c>
      <c r="D8" s="335">
        <v>0.755</v>
      </c>
      <c r="E8" s="1170"/>
      <c r="F8" s="2013" t="s">
        <v>76</v>
      </c>
      <c r="G8" s="336">
        <v>0.78300000000000003</v>
      </c>
      <c r="H8" s="337">
        <v>0.81899999999999995</v>
      </c>
      <c r="I8" s="338">
        <v>0.83199999999999996</v>
      </c>
      <c r="R8" s="331" t="s">
        <v>270</v>
      </c>
      <c r="S8" s="332">
        <v>6.6000000000000059E-2</v>
      </c>
    </row>
    <row r="9" spans="1:19">
      <c r="A9" s="2013" t="s">
        <v>76</v>
      </c>
      <c r="B9" s="333">
        <v>0.78300000000000003</v>
      </c>
      <c r="C9" s="334">
        <v>0.81899999999999995</v>
      </c>
      <c r="D9" s="335">
        <v>0.83199999999999996</v>
      </c>
      <c r="E9" s="1170"/>
      <c r="F9" s="2013" t="s">
        <v>34</v>
      </c>
      <c r="G9" s="336">
        <v>0.79500000000000004</v>
      </c>
      <c r="H9" s="337">
        <v>0.81599999999999995</v>
      </c>
      <c r="I9" s="338">
        <v>0.83</v>
      </c>
      <c r="R9" s="331" t="s">
        <v>412</v>
      </c>
      <c r="S9" s="332">
        <v>6.6000000000000059E-2</v>
      </c>
    </row>
    <row r="10" spans="1:19">
      <c r="A10" s="2013" t="s">
        <v>204</v>
      </c>
      <c r="B10" s="333">
        <v>0.68899999999999995</v>
      </c>
      <c r="C10" s="334">
        <v>0.71899999999999997</v>
      </c>
      <c r="D10" s="335">
        <v>0.72</v>
      </c>
      <c r="E10" s="1170"/>
      <c r="F10" s="2013" t="s">
        <v>205</v>
      </c>
      <c r="G10" s="336">
        <v>0.66300000000000003</v>
      </c>
      <c r="H10" s="337">
        <v>0.79200000000000004</v>
      </c>
      <c r="I10" s="338">
        <v>0.79300000000000004</v>
      </c>
      <c r="R10" s="331" t="s">
        <v>28</v>
      </c>
      <c r="S10" s="332">
        <v>6.0999999999999943E-2</v>
      </c>
    </row>
    <row r="11" spans="1:19">
      <c r="A11" s="2013" t="s">
        <v>413</v>
      </c>
      <c r="B11" s="333">
        <v>0.72499999999999998</v>
      </c>
      <c r="C11" s="334">
        <v>0.77300000000000002</v>
      </c>
      <c r="D11" s="335">
        <v>0.76600000000000001</v>
      </c>
      <c r="E11" s="1170"/>
      <c r="F11" s="2013" t="s">
        <v>414</v>
      </c>
      <c r="G11" s="336">
        <v>0.755</v>
      </c>
      <c r="H11" s="337">
        <v>0.78</v>
      </c>
      <c r="I11" s="338">
        <v>0.78</v>
      </c>
      <c r="R11" s="331" t="s">
        <v>411</v>
      </c>
      <c r="S11" s="332">
        <v>5.600000000000005E-2</v>
      </c>
    </row>
    <row r="12" spans="1:19">
      <c r="A12" s="2013" t="s">
        <v>116</v>
      </c>
      <c r="B12" s="323" t="s">
        <v>10</v>
      </c>
      <c r="C12" s="334">
        <v>0.78</v>
      </c>
      <c r="D12" s="335">
        <v>0.76900000000000002</v>
      </c>
      <c r="E12" s="1170"/>
      <c r="F12" s="2013" t="s">
        <v>116</v>
      </c>
      <c r="G12" s="323" t="s">
        <v>10</v>
      </c>
      <c r="H12" s="337">
        <v>0.78</v>
      </c>
      <c r="I12" s="338">
        <v>0.76900000000000002</v>
      </c>
      <c r="R12" s="331" t="s">
        <v>440</v>
      </c>
      <c r="S12" s="332">
        <v>5.1999999999999935E-2</v>
      </c>
    </row>
    <row r="13" spans="1:19">
      <c r="A13" s="2013" t="s">
        <v>415</v>
      </c>
      <c r="B13" s="333">
        <v>0.69499999999999995</v>
      </c>
      <c r="C13" s="334">
        <v>0.72399999999999998</v>
      </c>
      <c r="D13" s="335">
        <v>0.73199999999999998</v>
      </c>
      <c r="E13" s="1170"/>
      <c r="F13" s="2013" t="s">
        <v>413</v>
      </c>
      <c r="G13" s="336">
        <v>0.72499999999999998</v>
      </c>
      <c r="H13" s="337">
        <v>0.77300000000000002</v>
      </c>
      <c r="I13" s="338">
        <v>0.76600000000000001</v>
      </c>
      <c r="R13" s="331" t="s">
        <v>76</v>
      </c>
      <c r="S13" s="332">
        <v>4.8999999999999932E-2</v>
      </c>
    </row>
    <row r="14" spans="1:19">
      <c r="A14" s="2013" t="s">
        <v>117</v>
      </c>
      <c r="B14" s="333">
        <v>0.65900000000000003</v>
      </c>
      <c r="C14" s="334">
        <v>0.68</v>
      </c>
      <c r="D14" s="335">
        <v>0.66600000000000004</v>
      </c>
      <c r="E14" s="1170"/>
      <c r="F14" s="2013" t="s">
        <v>270</v>
      </c>
      <c r="G14" s="336">
        <v>0.69599999999999995</v>
      </c>
      <c r="H14" s="337">
        <v>0.748</v>
      </c>
      <c r="I14" s="338">
        <v>0.76200000000000001</v>
      </c>
      <c r="R14" s="331" t="s">
        <v>413</v>
      </c>
      <c r="S14" s="332">
        <v>4.1000000000000036E-2</v>
      </c>
    </row>
    <row r="15" spans="1:19">
      <c r="A15" s="2013" t="s">
        <v>32</v>
      </c>
      <c r="B15" s="333">
        <v>0.86299999999999999</v>
      </c>
      <c r="C15" s="334">
        <v>0.88500000000000001</v>
      </c>
      <c r="D15" s="335">
        <v>0.876</v>
      </c>
      <c r="E15" s="1170"/>
      <c r="F15" s="2013" t="s">
        <v>96</v>
      </c>
      <c r="G15" s="336">
        <v>0.75</v>
      </c>
      <c r="H15" s="337">
        <v>0.77500000000000002</v>
      </c>
      <c r="I15" s="338">
        <v>0.75600000000000001</v>
      </c>
      <c r="R15" s="331" t="s">
        <v>33</v>
      </c>
      <c r="S15" s="332">
        <v>3.9000000000000035E-2</v>
      </c>
    </row>
    <row r="16" spans="1:19">
      <c r="A16" s="2013" t="s">
        <v>410</v>
      </c>
      <c r="B16" s="333">
        <v>0.56000000000000005</v>
      </c>
      <c r="C16" s="334">
        <v>0.58099999999999996</v>
      </c>
      <c r="D16" s="335">
        <v>0.627</v>
      </c>
      <c r="E16" s="1170"/>
      <c r="F16" s="2013" t="s">
        <v>411</v>
      </c>
      <c r="G16" s="336">
        <v>0.69899999999999995</v>
      </c>
      <c r="H16" s="337">
        <v>0.73</v>
      </c>
      <c r="I16" s="338">
        <v>0.755</v>
      </c>
      <c r="R16" s="331" t="s">
        <v>415</v>
      </c>
      <c r="S16" s="332">
        <v>3.7000000000000033E-2</v>
      </c>
    </row>
    <row r="17" spans="1:19">
      <c r="A17" s="2013" t="s">
        <v>198</v>
      </c>
      <c r="B17" s="333">
        <v>0.60399999999999998</v>
      </c>
      <c r="C17" s="334">
        <v>0.63200000000000001</v>
      </c>
      <c r="D17" s="335">
        <v>0.60599999999999998</v>
      </c>
      <c r="E17" s="1170"/>
      <c r="F17" s="2013" t="s">
        <v>79</v>
      </c>
      <c r="G17" s="336">
        <v>0.72299999999999998</v>
      </c>
      <c r="H17" s="337">
        <v>0.74099999999999999</v>
      </c>
      <c r="I17" s="338">
        <v>0.73399999999999999</v>
      </c>
      <c r="R17" s="331" t="s">
        <v>34</v>
      </c>
      <c r="S17" s="332">
        <v>3.499999999999992E-2</v>
      </c>
    </row>
    <row r="18" spans="1:19">
      <c r="A18" s="2013" t="s">
        <v>96</v>
      </c>
      <c r="B18" s="333">
        <v>0.75</v>
      </c>
      <c r="C18" s="334">
        <v>0.77500000000000002</v>
      </c>
      <c r="D18" s="335">
        <v>0.75600000000000001</v>
      </c>
      <c r="E18" s="1170"/>
      <c r="F18" s="2013" t="s">
        <v>415</v>
      </c>
      <c r="G18" s="336">
        <v>0.69499999999999995</v>
      </c>
      <c r="H18" s="337">
        <v>0.72399999999999998</v>
      </c>
      <c r="I18" s="338">
        <v>0.73199999999999998</v>
      </c>
      <c r="R18" s="331" t="s">
        <v>204</v>
      </c>
      <c r="S18" s="332">
        <v>3.1000000000000028E-2</v>
      </c>
    </row>
    <row r="19" spans="1:19">
      <c r="A19" s="2013" t="s">
        <v>412</v>
      </c>
      <c r="B19" s="333">
        <v>0.56499999999999995</v>
      </c>
      <c r="C19" s="334">
        <v>0.59899999999999998</v>
      </c>
      <c r="D19" s="335">
        <v>0.63100000000000001</v>
      </c>
      <c r="E19" s="1170"/>
      <c r="F19" s="2013" t="s">
        <v>204</v>
      </c>
      <c r="G19" s="336">
        <v>0.68899999999999995</v>
      </c>
      <c r="H19" s="337">
        <v>0.71899999999999997</v>
      </c>
      <c r="I19" s="338">
        <v>0.72</v>
      </c>
      <c r="R19" s="331" t="s">
        <v>414</v>
      </c>
      <c r="S19" s="332">
        <v>2.5000000000000022E-2</v>
      </c>
    </row>
    <row r="20" spans="1:19" ht="16.7" customHeight="1">
      <c r="A20" s="2013" t="s">
        <v>414</v>
      </c>
      <c r="B20" s="333">
        <v>0.755</v>
      </c>
      <c r="C20" s="334">
        <v>0.78</v>
      </c>
      <c r="D20" s="335">
        <v>0.78</v>
      </c>
      <c r="E20" s="1170"/>
      <c r="F20" s="2013" t="s">
        <v>440</v>
      </c>
      <c r="G20" s="339">
        <v>0.66300000000000003</v>
      </c>
      <c r="H20" s="337">
        <v>0.70199999999999996</v>
      </c>
      <c r="I20" s="338">
        <v>0.71499999999999997</v>
      </c>
      <c r="R20" s="331" t="s">
        <v>12</v>
      </c>
      <c r="S20" s="332">
        <v>1.9000000000000017E-2</v>
      </c>
    </row>
    <row r="21" spans="1:19">
      <c r="A21" s="2013" t="s">
        <v>33</v>
      </c>
      <c r="B21" s="333">
        <v>0.64</v>
      </c>
      <c r="C21" s="334">
        <v>0.66900000000000004</v>
      </c>
      <c r="D21" s="335">
        <v>0.67900000000000005</v>
      </c>
      <c r="E21" s="1170"/>
      <c r="F21" s="2013" t="s">
        <v>33</v>
      </c>
      <c r="G21" s="336">
        <v>0.64</v>
      </c>
      <c r="H21" s="337">
        <v>0.66900000000000004</v>
      </c>
      <c r="I21" s="338">
        <v>0.67900000000000005</v>
      </c>
      <c r="R21" s="331" t="s">
        <v>32</v>
      </c>
      <c r="S21" s="332">
        <v>1.3000000000000012E-2</v>
      </c>
    </row>
    <row r="22" spans="1:19">
      <c r="A22" s="2013" t="s">
        <v>79</v>
      </c>
      <c r="B22" s="333">
        <v>0.72299999999999998</v>
      </c>
      <c r="C22" s="334">
        <v>0.74099999999999999</v>
      </c>
      <c r="D22" s="335">
        <v>0.73399999999999999</v>
      </c>
      <c r="E22" s="1170"/>
      <c r="F22" s="2013" t="s">
        <v>117</v>
      </c>
      <c r="G22" s="336">
        <v>0.65900000000000003</v>
      </c>
      <c r="H22" s="337">
        <v>0.68</v>
      </c>
      <c r="I22" s="338">
        <v>0.66600000000000004</v>
      </c>
      <c r="R22" s="331" t="s">
        <v>79</v>
      </c>
      <c r="S22" s="332">
        <v>1.100000000000001E-2</v>
      </c>
    </row>
    <row r="23" spans="1:19">
      <c r="A23" s="2013" t="s">
        <v>34</v>
      </c>
      <c r="B23" s="333">
        <v>0.79500000000000004</v>
      </c>
      <c r="C23" s="334">
        <v>0.81599999999999995</v>
      </c>
      <c r="D23" s="335">
        <v>0.83</v>
      </c>
      <c r="E23" s="1170"/>
      <c r="F23" s="2013" t="s">
        <v>12</v>
      </c>
      <c r="G23" s="336">
        <v>0.64300000000000002</v>
      </c>
      <c r="H23" s="337">
        <v>0.67500000000000004</v>
      </c>
      <c r="I23" s="338">
        <v>0.66200000000000003</v>
      </c>
      <c r="R23" s="331" t="s">
        <v>117</v>
      </c>
      <c r="S23" s="332">
        <v>7.0000000000000062E-3</v>
      </c>
    </row>
    <row r="24" spans="1:19" ht="24">
      <c r="A24" s="2013" t="s">
        <v>440</v>
      </c>
      <c r="B24" s="340">
        <v>0.66300000000000003</v>
      </c>
      <c r="C24" s="334">
        <v>0.70199999999999996</v>
      </c>
      <c r="D24" s="335">
        <v>0.71499999999999997</v>
      </c>
      <c r="E24" s="1170"/>
      <c r="F24" s="2013" t="s">
        <v>412</v>
      </c>
      <c r="G24" s="336">
        <v>0.56499999999999995</v>
      </c>
      <c r="H24" s="337">
        <v>0.59899999999999998</v>
      </c>
      <c r="I24" s="338">
        <v>0.63100000000000001</v>
      </c>
      <c r="R24" s="331" t="s">
        <v>96</v>
      </c>
      <c r="S24" s="332">
        <v>6.0000000000000053E-3</v>
      </c>
    </row>
    <row r="25" spans="1:19" ht="15">
      <c r="A25" s="2013" t="s">
        <v>205</v>
      </c>
      <c r="B25" s="333">
        <v>0.66300000000000003</v>
      </c>
      <c r="C25" s="334">
        <v>0.79200000000000004</v>
      </c>
      <c r="D25" s="335">
        <v>0.79300000000000004</v>
      </c>
      <c r="E25" s="1170"/>
      <c r="F25" s="2013" t="s">
        <v>410</v>
      </c>
      <c r="G25" s="336">
        <v>0.56000000000000005</v>
      </c>
      <c r="H25" s="337">
        <v>0.58099999999999996</v>
      </c>
      <c r="I25" s="338">
        <v>0.627</v>
      </c>
      <c r="R25"/>
      <c r="S25"/>
    </row>
    <row r="26" spans="1:19" ht="15">
      <c r="A26" s="2013" t="s">
        <v>270</v>
      </c>
      <c r="B26" s="333">
        <v>0.69599999999999995</v>
      </c>
      <c r="C26" s="334">
        <v>0.748</v>
      </c>
      <c r="D26" s="335">
        <v>0.76200000000000001</v>
      </c>
      <c r="E26" s="1170"/>
      <c r="F26" s="341"/>
      <c r="G26" s="341"/>
      <c r="H26" s="341"/>
      <c r="I26" s="341"/>
      <c r="R26"/>
      <c r="S26"/>
    </row>
    <row r="27" spans="1:19" ht="15">
      <c r="A27" s="1995"/>
      <c r="B27" s="342"/>
      <c r="C27" s="343"/>
      <c r="D27" s="343"/>
      <c r="E27" s="1170"/>
      <c r="F27" s="1995"/>
      <c r="G27" s="344"/>
      <c r="H27" s="344"/>
      <c r="I27" s="344"/>
    </row>
    <row r="28" spans="1:19">
      <c r="A28" s="2013" t="s">
        <v>23</v>
      </c>
      <c r="B28" s="335">
        <v>0.69725000000000015</v>
      </c>
      <c r="C28" s="335">
        <v>0.7348095238095238</v>
      </c>
      <c r="D28" s="335">
        <v>0.73938095238095247</v>
      </c>
      <c r="E28" s="1170"/>
      <c r="F28" s="2013" t="s">
        <v>23</v>
      </c>
      <c r="G28" s="335">
        <v>0.69725000000000015</v>
      </c>
      <c r="H28" s="335">
        <v>0.7348095238095238</v>
      </c>
      <c r="I28" s="335">
        <v>0.73938095238095247</v>
      </c>
    </row>
    <row r="29" spans="1:19">
      <c r="A29" s="739" t="s">
        <v>24</v>
      </c>
    </row>
    <row r="30" spans="1:19">
      <c r="A30" s="308" t="s">
        <v>416</v>
      </c>
    </row>
    <row r="31" spans="1:19">
      <c r="A31" s="345" t="s">
        <v>945</v>
      </c>
    </row>
    <row r="32" spans="1:19">
      <c r="A32" s="345" t="s">
        <v>1017</v>
      </c>
    </row>
  </sheetData>
  <pageMargins left="0.23" right="0.17" top="0.74803149606299213" bottom="0.36" header="0.31496062992125984" footer="0.31496062992125984"/>
  <pageSetup paperSize="9" scale="79" orientation="landscape" horizontalDpi="4294967293"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zoomScale="80" zoomScaleNormal="80" workbookViewId="0"/>
  </sheetViews>
  <sheetFormatPr baseColWidth="10" defaultColWidth="7.77734375" defaultRowHeight="12.75"/>
  <cols>
    <col min="1" max="1" width="11.77734375" style="256" customWidth="1"/>
    <col min="2" max="6" width="4.109375" style="256" customWidth="1"/>
    <col min="7" max="7" width="2.21875" style="256" customWidth="1"/>
    <col min="8" max="8" width="2.77734375" style="256" customWidth="1"/>
    <col min="9" max="9" width="7.77734375" style="256"/>
    <col min="10" max="10" width="7.77734375" style="256" customWidth="1"/>
    <col min="11" max="12" width="6.109375" style="256" customWidth="1"/>
    <col min="13" max="16384" width="7.77734375" style="256"/>
  </cols>
  <sheetData>
    <row r="1" spans="1:15" ht="21.95" customHeight="1">
      <c r="A1" s="1194" t="s">
        <v>417</v>
      </c>
      <c r="B1" s="1195"/>
      <c r="C1" s="1195"/>
      <c r="D1" s="1195"/>
      <c r="E1" s="1195"/>
      <c r="F1" s="1195"/>
      <c r="G1" s="1195"/>
      <c r="H1" s="1195"/>
      <c r="I1" s="1195"/>
      <c r="J1" s="1195"/>
      <c r="K1" s="1195"/>
    </row>
    <row r="2" spans="1:15" ht="15.95" customHeight="1">
      <c r="A2" s="346" t="s">
        <v>418</v>
      </c>
      <c r="N2" s="2079" t="s">
        <v>883</v>
      </c>
      <c r="O2" s="2079"/>
    </row>
    <row r="3" spans="1:15">
      <c r="A3" s="347" t="s">
        <v>5</v>
      </c>
      <c r="B3" s="442" t="s">
        <v>335</v>
      </c>
      <c r="C3" s="443" t="s">
        <v>317</v>
      </c>
      <c r="D3" s="443" t="s">
        <v>318</v>
      </c>
      <c r="E3" s="443" t="s">
        <v>323</v>
      </c>
      <c r="F3" s="443" t="s">
        <v>324</v>
      </c>
      <c r="G3" s="444"/>
      <c r="H3" s="2014"/>
      <c r="I3" s="445"/>
      <c r="J3" s="442" t="s">
        <v>335</v>
      </c>
      <c r="K3" s="443" t="s">
        <v>317</v>
      </c>
      <c r="L3" s="443" t="s">
        <v>320</v>
      </c>
    </row>
    <row r="4" spans="1:15">
      <c r="A4" s="244"/>
      <c r="B4" s="439"/>
      <c r="C4" s="2015" t="s">
        <v>319</v>
      </c>
      <c r="D4" s="2015" t="s">
        <v>319</v>
      </c>
      <c r="E4" s="2015" t="s">
        <v>319</v>
      </c>
      <c r="F4" s="2015" t="s">
        <v>319</v>
      </c>
      <c r="G4" s="440"/>
      <c r="H4" s="2016"/>
      <c r="I4" s="240"/>
      <c r="J4" s="439"/>
      <c r="K4" s="2015" t="s">
        <v>319</v>
      </c>
      <c r="L4" s="2015" t="s">
        <v>319</v>
      </c>
    </row>
    <row r="5" spans="1:15">
      <c r="A5" s="244" t="s">
        <v>88</v>
      </c>
      <c r="B5" s="2017">
        <v>14.64926</v>
      </c>
      <c r="C5" s="2017">
        <v>15.92019</v>
      </c>
      <c r="D5" s="2017">
        <v>17.1753</v>
      </c>
      <c r="E5" s="2017">
        <v>17.136140000000001</v>
      </c>
      <c r="F5" s="2017" t="s">
        <v>68</v>
      </c>
      <c r="G5" s="440"/>
      <c r="H5" s="2016"/>
      <c r="I5" s="240" t="s">
        <v>268</v>
      </c>
      <c r="J5" s="2017">
        <v>15.71421</v>
      </c>
      <c r="K5" s="2017">
        <v>16.861910000000002</v>
      </c>
      <c r="L5" s="2017">
        <v>17.608039999999999</v>
      </c>
    </row>
    <row r="6" spans="1:15">
      <c r="A6" s="244" t="s">
        <v>12</v>
      </c>
      <c r="B6" s="2017">
        <v>13.734450000000001</v>
      </c>
      <c r="C6" s="2017" t="s">
        <v>68</v>
      </c>
      <c r="D6" s="2017" t="s">
        <v>68</v>
      </c>
      <c r="E6" s="2017" t="s">
        <v>68</v>
      </c>
      <c r="F6" s="2017" t="s">
        <v>68</v>
      </c>
      <c r="G6" s="440"/>
      <c r="H6" s="2016"/>
      <c r="I6" s="240" t="s">
        <v>88</v>
      </c>
      <c r="J6" s="2017">
        <v>14.64926</v>
      </c>
      <c r="K6" s="2017">
        <v>15.92019</v>
      </c>
      <c r="L6" s="2017">
        <v>17.136140000000001</v>
      </c>
    </row>
    <row r="7" spans="1:15">
      <c r="A7" s="244" t="s">
        <v>13</v>
      </c>
      <c r="B7" s="2017" t="s">
        <v>68</v>
      </c>
      <c r="C7" s="2017" t="s">
        <v>68</v>
      </c>
      <c r="D7" s="2017" t="s">
        <v>68</v>
      </c>
      <c r="E7" s="2017" t="s">
        <v>68</v>
      </c>
      <c r="F7" s="2017" t="s">
        <v>68</v>
      </c>
      <c r="G7" s="440"/>
      <c r="H7" s="2016"/>
      <c r="I7" s="240" t="s">
        <v>80</v>
      </c>
      <c r="J7" s="2017">
        <v>15.72907</v>
      </c>
      <c r="K7" s="2017">
        <v>16.15493</v>
      </c>
      <c r="L7" s="2017">
        <v>16.796980000000001</v>
      </c>
    </row>
    <row r="8" spans="1:15">
      <c r="A8" s="244" t="s">
        <v>29</v>
      </c>
      <c r="B8" s="2017">
        <v>13.68909</v>
      </c>
      <c r="C8" s="2017">
        <v>15.41658</v>
      </c>
      <c r="D8" s="2017">
        <v>15.572150000000001</v>
      </c>
      <c r="E8" s="2017">
        <v>16.21162</v>
      </c>
      <c r="F8" s="2017" t="s">
        <v>68</v>
      </c>
      <c r="G8" s="440"/>
      <c r="H8" s="2016"/>
      <c r="I8" s="240" t="s">
        <v>29</v>
      </c>
      <c r="J8" s="2017">
        <v>13.68909</v>
      </c>
      <c r="K8" s="2017">
        <v>15.41658</v>
      </c>
      <c r="L8" s="2017">
        <v>16.21162</v>
      </c>
    </row>
    <row r="9" spans="1:15">
      <c r="A9" s="244" t="s">
        <v>30</v>
      </c>
      <c r="B9" s="2017">
        <v>11.42197</v>
      </c>
      <c r="C9" s="2017" t="s">
        <v>68</v>
      </c>
      <c r="D9" s="2017" t="s">
        <v>68</v>
      </c>
      <c r="E9" s="2017" t="s">
        <v>68</v>
      </c>
      <c r="F9" s="2017" t="s">
        <v>68</v>
      </c>
      <c r="G9" s="440"/>
      <c r="H9" s="2016"/>
      <c r="I9" s="240" t="s">
        <v>17</v>
      </c>
      <c r="J9" s="323" t="s">
        <v>10</v>
      </c>
      <c r="K9" s="323" t="s">
        <v>10</v>
      </c>
      <c r="L9" s="2017">
        <v>15.18763</v>
      </c>
    </row>
    <row r="10" spans="1:15">
      <c r="A10" s="244" t="s">
        <v>14</v>
      </c>
      <c r="B10" s="2017" t="s">
        <v>68</v>
      </c>
      <c r="C10" s="2017" t="s">
        <v>68</v>
      </c>
      <c r="D10" s="2017">
        <v>14.613950000000001</v>
      </c>
      <c r="E10" s="2017">
        <v>14.819039999999999</v>
      </c>
      <c r="F10" s="2017">
        <v>15.142429999999999</v>
      </c>
      <c r="G10" s="440"/>
      <c r="H10" s="2016"/>
      <c r="I10" s="240" t="s">
        <v>14</v>
      </c>
      <c r="J10" s="323" t="s">
        <v>10</v>
      </c>
      <c r="K10" s="323" t="s">
        <v>10</v>
      </c>
      <c r="L10" s="2017">
        <v>15.142429999999999</v>
      </c>
    </row>
    <row r="11" spans="1:15">
      <c r="A11" s="244" t="s">
        <v>15</v>
      </c>
      <c r="B11" s="2017">
        <v>12.314399999999999</v>
      </c>
      <c r="C11" s="2017">
        <v>16.47185</v>
      </c>
      <c r="D11" s="2017">
        <v>14.672650000000001</v>
      </c>
      <c r="E11" s="2017">
        <v>13.975540000000001</v>
      </c>
      <c r="F11" s="2017">
        <v>14.014699999999999</v>
      </c>
      <c r="G11" s="440"/>
      <c r="H11" s="2016"/>
      <c r="I11" s="240" t="s">
        <v>20</v>
      </c>
      <c r="J11" s="2017">
        <v>11.59962</v>
      </c>
      <c r="K11" s="2017">
        <v>12.64066</v>
      </c>
      <c r="L11" s="2017">
        <v>14.41</v>
      </c>
    </row>
    <row r="12" spans="1:15">
      <c r="A12" s="244" t="s">
        <v>17</v>
      </c>
      <c r="B12" s="2017" t="s">
        <v>68</v>
      </c>
      <c r="C12" s="2017" t="s">
        <v>68</v>
      </c>
      <c r="D12" s="2017">
        <v>14.40142</v>
      </c>
      <c r="E12" s="2017">
        <v>15.18763</v>
      </c>
      <c r="F12" s="2017" t="s">
        <v>68</v>
      </c>
      <c r="G12" s="440"/>
      <c r="H12" s="2016"/>
      <c r="I12" s="240" t="s">
        <v>15</v>
      </c>
      <c r="J12" s="2017">
        <v>12.314399999999999</v>
      </c>
      <c r="K12" s="2017">
        <v>16.47185</v>
      </c>
      <c r="L12" s="2017">
        <v>14.014699999999999</v>
      </c>
    </row>
    <row r="13" spans="1:15">
      <c r="A13" s="244" t="s">
        <v>31</v>
      </c>
      <c r="B13" s="2017">
        <v>11.636430000000001</v>
      </c>
      <c r="C13" s="2017">
        <v>12.996689999999999</v>
      </c>
      <c r="D13" s="2017">
        <v>13.240130000000001</v>
      </c>
      <c r="E13" s="2017">
        <v>13.173209999999999</v>
      </c>
      <c r="F13" s="2017" t="s">
        <v>68</v>
      </c>
      <c r="G13" s="440"/>
      <c r="H13" s="2016"/>
      <c r="I13" s="240" t="s">
        <v>31</v>
      </c>
      <c r="J13" s="2017">
        <v>11.636430000000001</v>
      </c>
      <c r="K13" s="2017">
        <v>12.996689999999999</v>
      </c>
      <c r="L13" s="2017">
        <v>13.173209999999999</v>
      </c>
    </row>
    <row r="14" spans="1:15">
      <c r="A14" s="244" t="s">
        <v>268</v>
      </c>
      <c r="B14" s="2017">
        <v>15.71421</v>
      </c>
      <c r="C14" s="2017">
        <v>16.861910000000002</v>
      </c>
      <c r="D14" s="2017">
        <v>17.462340000000001</v>
      </c>
      <c r="E14" s="2017">
        <v>17.608039999999999</v>
      </c>
      <c r="F14" s="2017" t="s">
        <v>68</v>
      </c>
      <c r="G14" s="440"/>
      <c r="H14" s="2016"/>
      <c r="I14" s="240" t="s">
        <v>284</v>
      </c>
      <c r="J14" s="323" t="s">
        <v>10</v>
      </c>
      <c r="K14" s="323" t="s">
        <v>10</v>
      </c>
      <c r="L14" s="2017">
        <v>13.16925</v>
      </c>
    </row>
    <row r="15" spans="1:15">
      <c r="A15" s="244" t="s">
        <v>18</v>
      </c>
      <c r="B15" s="2017" t="s">
        <v>68</v>
      </c>
      <c r="C15" s="2017" t="s">
        <v>68</v>
      </c>
      <c r="D15" s="2017" t="s">
        <v>68</v>
      </c>
      <c r="E15" s="2017">
        <v>10.7211</v>
      </c>
      <c r="F15" s="2017" t="s">
        <v>68</v>
      </c>
      <c r="G15" s="440"/>
      <c r="H15" s="2016"/>
      <c r="I15" s="240" t="s">
        <v>77</v>
      </c>
      <c r="J15" s="2017">
        <v>12.35093</v>
      </c>
      <c r="K15" s="2017">
        <v>12.92737</v>
      </c>
      <c r="L15" s="2017">
        <v>12.798249999999999</v>
      </c>
    </row>
    <row r="16" spans="1:15">
      <c r="A16" s="244" t="s">
        <v>19</v>
      </c>
      <c r="B16" s="2017" t="s">
        <v>68</v>
      </c>
      <c r="C16" s="2017">
        <v>11.64964</v>
      </c>
      <c r="D16" s="2017">
        <v>11.5633</v>
      </c>
      <c r="E16" s="2017">
        <v>11.380140000000001</v>
      </c>
      <c r="F16" s="2017">
        <v>11.237500000000001</v>
      </c>
      <c r="G16" s="440"/>
      <c r="H16" s="2016"/>
      <c r="I16" s="240" t="s">
        <v>19</v>
      </c>
      <c r="J16" s="2017" t="s">
        <v>68</v>
      </c>
      <c r="K16" s="2017">
        <v>11.64964</v>
      </c>
      <c r="L16" s="2017">
        <v>11.237500000000001</v>
      </c>
    </row>
    <row r="17" spans="1:12">
      <c r="A17" s="244" t="s">
        <v>20</v>
      </c>
      <c r="B17" s="2017">
        <v>11.59962</v>
      </c>
      <c r="C17" s="2017">
        <v>12.64066</v>
      </c>
      <c r="D17" s="2017">
        <v>12.94608</v>
      </c>
      <c r="E17" s="2017">
        <v>13.122120000000001</v>
      </c>
      <c r="F17" s="2017">
        <v>14.41</v>
      </c>
      <c r="G17" s="440"/>
      <c r="H17" s="2016"/>
      <c r="I17" s="240" t="s">
        <v>18</v>
      </c>
      <c r="J17" s="323" t="s">
        <v>10</v>
      </c>
      <c r="K17" s="323" t="s">
        <v>10</v>
      </c>
      <c r="L17" s="2017">
        <v>10.7211</v>
      </c>
    </row>
    <row r="18" spans="1:12">
      <c r="A18" s="244" t="s">
        <v>21</v>
      </c>
      <c r="B18" s="2017" t="s">
        <v>68</v>
      </c>
      <c r="C18" s="2017" t="s">
        <v>68</v>
      </c>
      <c r="D18" s="2017" t="s">
        <v>68</v>
      </c>
      <c r="E18" s="2017" t="s">
        <v>68</v>
      </c>
      <c r="F18" s="2017" t="s">
        <v>68</v>
      </c>
      <c r="G18" s="440"/>
      <c r="H18" s="2016"/>
      <c r="I18" s="240" t="s">
        <v>35</v>
      </c>
      <c r="J18" s="2017">
        <v>14.228529999999999</v>
      </c>
      <c r="K18" s="2017">
        <v>15.511850000000001</v>
      </c>
      <c r="L18" s="323" t="s">
        <v>10</v>
      </c>
    </row>
    <row r="19" spans="1:12">
      <c r="A19" s="244" t="s">
        <v>77</v>
      </c>
      <c r="B19" s="2017">
        <v>12.35093</v>
      </c>
      <c r="C19" s="2017">
        <v>12.92737</v>
      </c>
      <c r="D19" s="2017">
        <v>13.7447</v>
      </c>
      <c r="E19" s="2017">
        <v>12.798249999999999</v>
      </c>
      <c r="F19" s="2017" t="s">
        <v>68</v>
      </c>
      <c r="G19" s="440"/>
      <c r="H19" s="2016"/>
      <c r="I19" s="240" t="s">
        <v>199</v>
      </c>
      <c r="J19" s="2017">
        <v>13.362399999999999</v>
      </c>
      <c r="K19" s="2017">
        <v>13.386340000000001</v>
      </c>
      <c r="L19" s="323" t="s">
        <v>10</v>
      </c>
    </row>
    <row r="20" spans="1:12">
      <c r="A20" s="244" t="s">
        <v>78</v>
      </c>
      <c r="B20" s="2017">
        <v>11.81514</v>
      </c>
      <c r="C20" s="2017">
        <v>12.318429999999999</v>
      </c>
      <c r="D20" s="2017" t="s">
        <v>68</v>
      </c>
      <c r="E20" s="2017" t="s">
        <v>68</v>
      </c>
      <c r="F20" s="2017" t="s">
        <v>68</v>
      </c>
      <c r="G20" s="440"/>
      <c r="H20" s="2016"/>
      <c r="I20" s="240" t="s">
        <v>78</v>
      </c>
      <c r="J20" s="2017">
        <v>11.81514</v>
      </c>
      <c r="K20" s="2017">
        <v>12.318429999999999</v>
      </c>
      <c r="L20" s="323" t="s">
        <v>10</v>
      </c>
    </row>
    <row r="21" spans="1:12">
      <c r="A21" s="244" t="s">
        <v>199</v>
      </c>
      <c r="B21" s="2017">
        <v>13.362399999999999</v>
      </c>
      <c r="C21" s="2017">
        <v>13.386340000000001</v>
      </c>
      <c r="D21" s="2017" t="s">
        <v>68</v>
      </c>
      <c r="E21" s="2017" t="s">
        <v>68</v>
      </c>
      <c r="F21" s="2017" t="s">
        <v>68</v>
      </c>
      <c r="G21" s="440"/>
      <c r="H21" s="2016"/>
      <c r="I21" s="240" t="s">
        <v>12</v>
      </c>
      <c r="J21" s="2017">
        <v>13.734450000000001</v>
      </c>
      <c r="K21" s="323" t="s">
        <v>10</v>
      </c>
      <c r="L21" s="323" t="s">
        <v>10</v>
      </c>
    </row>
    <row r="22" spans="1:12">
      <c r="A22" s="244" t="s">
        <v>80</v>
      </c>
      <c r="B22" s="2017">
        <v>15.72907</v>
      </c>
      <c r="C22" s="2017">
        <v>16.15493</v>
      </c>
      <c r="D22" s="2017">
        <v>16.346440000000001</v>
      </c>
      <c r="E22" s="2017">
        <v>16.796980000000001</v>
      </c>
      <c r="F22" s="2017" t="s">
        <v>68</v>
      </c>
      <c r="G22" s="440"/>
      <c r="H22" s="2016"/>
      <c r="I22" s="240" t="s">
        <v>30</v>
      </c>
      <c r="J22" s="2017">
        <v>11.42197</v>
      </c>
      <c r="K22" s="323" t="s">
        <v>10</v>
      </c>
      <c r="L22" s="323" t="s">
        <v>10</v>
      </c>
    </row>
    <row r="23" spans="1:12">
      <c r="A23" s="244" t="s">
        <v>284</v>
      </c>
      <c r="B23" s="2017" t="s">
        <v>68</v>
      </c>
      <c r="C23" s="2017" t="s">
        <v>68</v>
      </c>
      <c r="D23" s="2017">
        <v>13.149649999999999</v>
      </c>
      <c r="E23" s="2017" t="s">
        <v>68</v>
      </c>
      <c r="F23" s="2017">
        <v>13.16925</v>
      </c>
      <c r="G23" s="440"/>
      <c r="H23" s="2016"/>
      <c r="I23" s="240" t="s">
        <v>270</v>
      </c>
      <c r="J23" s="2017">
        <v>10.398490000000001</v>
      </c>
      <c r="K23" s="323" t="s">
        <v>10</v>
      </c>
      <c r="L23" s="323" t="s">
        <v>10</v>
      </c>
    </row>
    <row r="24" spans="1:12">
      <c r="A24" s="244" t="s">
        <v>35</v>
      </c>
      <c r="B24" s="2017">
        <v>14.228529999999999</v>
      </c>
      <c r="C24" s="2017">
        <v>15.511850000000001</v>
      </c>
      <c r="D24" s="2017" t="s">
        <v>68</v>
      </c>
      <c r="E24" s="2017" t="s">
        <v>68</v>
      </c>
      <c r="F24" s="2017" t="s">
        <v>68</v>
      </c>
      <c r="G24" s="440"/>
      <c r="H24" s="2016"/>
      <c r="I24" s="2018"/>
      <c r="J24" s="2018"/>
      <c r="K24" s="2018"/>
      <c r="L24" s="2017"/>
    </row>
    <row r="25" spans="1:12">
      <c r="A25" s="244" t="s">
        <v>270</v>
      </c>
      <c r="B25" s="2017">
        <v>10.398490000000001</v>
      </c>
      <c r="C25" s="2017" t="s">
        <v>68</v>
      </c>
      <c r="D25" s="2017" t="s">
        <v>68</v>
      </c>
      <c r="E25" s="2017" t="s">
        <v>68</v>
      </c>
      <c r="F25" s="2017" t="s">
        <v>68</v>
      </c>
      <c r="G25" s="440"/>
      <c r="H25" s="2016"/>
      <c r="I25" s="2019" t="s">
        <v>271</v>
      </c>
      <c r="J25" s="2020">
        <v>13.045999285714288</v>
      </c>
      <c r="K25" s="2020">
        <v>14.354703333333335</v>
      </c>
      <c r="L25" s="2020">
        <v>14.332228461538461</v>
      </c>
    </row>
    <row r="26" spans="1:12">
      <c r="A26" s="2021"/>
      <c r="B26" s="2020"/>
      <c r="C26" s="2020"/>
      <c r="D26" s="2020"/>
      <c r="E26" s="2020"/>
      <c r="F26" s="2020"/>
      <c r="G26" s="2016"/>
      <c r="H26" s="2016"/>
      <c r="I26" s="2019"/>
      <c r="J26" s="2019"/>
      <c r="K26" s="2019"/>
      <c r="L26" s="2019"/>
    </row>
    <row r="27" spans="1:12">
      <c r="A27" s="2021" t="s">
        <v>271</v>
      </c>
      <c r="B27" s="2020">
        <v>13.045999285714288</v>
      </c>
      <c r="C27" s="2020">
        <v>14.354703333333335</v>
      </c>
      <c r="D27" s="2020">
        <v>14.574009166666668</v>
      </c>
      <c r="E27" s="2020">
        <v>14.4108175</v>
      </c>
      <c r="F27" s="2020">
        <v>13.390969999999999</v>
      </c>
      <c r="G27" s="2016"/>
      <c r="H27" s="2016"/>
      <c r="I27" s="2016"/>
      <c r="J27" s="2016"/>
      <c r="K27" s="2016"/>
      <c r="L27" s="2016"/>
    </row>
    <row r="28" spans="1:12">
      <c r="A28" s="260" t="s">
        <v>419</v>
      </c>
      <c r="I28" s="260" t="s">
        <v>979</v>
      </c>
    </row>
    <row r="29" spans="1:12">
      <c r="A29" s="260" t="s">
        <v>917</v>
      </c>
      <c r="B29" s="260"/>
      <c r="C29" s="260"/>
      <c r="D29" s="260"/>
      <c r="E29" s="260"/>
      <c r="F29" s="260"/>
      <c r="G29" s="260"/>
      <c r="I29" s="260"/>
    </row>
    <row r="30" spans="1:12">
      <c r="A30" s="260" t="s">
        <v>1017</v>
      </c>
      <c r="B30" s="260"/>
      <c r="C30" s="260"/>
      <c r="D30" s="260"/>
      <c r="E30" s="260"/>
      <c r="F30" s="260"/>
      <c r="G30" s="260"/>
      <c r="I30" s="348"/>
      <c r="J30" s="100" t="s">
        <v>420</v>
      </c>
      <c r="K30" s="1508" t="s">
        <v>421</v>
      </c>
      <c r="L30" s="100" t="s">
        <v>422</v>
      </c>
    </row>
    <row r="31" spans="1:12">
      <c r="A31" s="260"/>
      <c r="B31" s="260"/>
      <c r="C31" s="260"/>
      <c r="D31" s="260"/>
      <c r="E31" s="260"/>
      <c r="F31" s="260"/>
      <c r="G31" s="260"/>
      <c r="I31" s="244" t="s">
        <v>20</v>
      </c>
      <c r="J31" s="1509">
        <v>1.0410400000000006</v>
      </c>
      <c r="K31" s="1510">
        <v>1.7693399999999997</v>
      </c>
      <c r="L31" s="1509">
        <v>2.8103800000000003</v>
      </c>
    </row>
    <row r="32" spans="1:12">
      <c r="A32" s="260"/>
      <c r="B32" s="260"/>
      <c r="C32" s="260"/>
      <c r="D32" s="260"/>
      <c r="E32" s="260"/>
      <c r="F32" s="260"/>
      <c r="G32" s="260"/>
      <c r="I32" s="244" t="s">
        <v>88</v>
      </c>
      <c r="J32" s="1509">
        <v>1.2709299999999999</v>
      </c>
      <c r="K32" s="1510">
        <v>1.2159500000000012</v>
      </c>
      <c r="L32" s="1509">
        <v>2.4868800000000011</v>
      </c>
    </row>
    <row r="33" spans="1:12">
      <c r="A33" s="260"/>
      <c r="B33" s="260"/>
      <c r="C33" s="260"/>
      <c r="D33" s="260"/>
      <c r="E33" s="260"/>
      <c r="F33" s="260"/>
      <c r="G33" s="260"/>
      <c r="I33" s="244" t="s">
        <v>29</v>
      </c>
      <c r="J33" s="1509">
        <v>1.7274899999999995</v>
      </c>
      <c r="K33" s="1510">
        <v>0.79504000000000019</v>
      </c>
      <c r="L33" s="1509">
        <v>2.5225299999999997</v>
      </c>
    </row>
    <row r="34" spans="1:12">
      <c r="A34" s="260"/>
      <c r="B34" s="260"/>
      <c r="C34" s="260"/>
      <c r="D34" s="260"/>
      <c r="E34" s="260"/>
      <c r="F34" s="260"/>
      <c r="G34" s="260"/>
      <c r="I34" s="244" t="s">
        <v>268</v>
      </c>
      <c r="J34" s="1509">
        <v>1.1477000000000022</v>
      </c>
      <c r="K34" s="1510">
        <v>0.7461299999999973</v>
      </c>
      <c r="L34" s="1509">
        <v>1.8938299999999995</v>
      </c>
    </row>
    <row r="35" spans="1:12">
      <c r="A35" s="260"/>
      <c r="B35" s="260"/>
      <c r="C35" s="260"/>
      <c r="D35" s="260"/>
      <c r="E35" s="260"/>
      <c r="F35" s="260"/>
      <c r="G35" s="260"/>
      <c r="I35" s="244" t="s">
        <v>80</v>
      </c>
      <c r="J35" s="1509">
        <v>0.42586000000000013</v>
      </c>
      <c r="K35" s="1510">
        <v>0.64205000000000112</v>
      </c>
      <c r="L35" s="1509">
        <v>1.0679100000000012</v>
      </c>
    </row>
    <row r="36" spans="1:12">
      <c r="A36" s="260"/>
      <c r="B36" s="260"/>
      <c r="C36" s="260"/>
      <c r="D36" s="260"/>
      <c r="E36" s="260"/>
      <c r="F36" s="260"/>
      <c r="G36" s="260"/>
      <c r="I36" s="244" t="s">
        <v>31</v>
      </c>
      <c r="J36" s="1509">
        <v>1.3602599999999985</v>
      </c>
      <c r="K36" s="1510">
        <v>0.17652000000000001</v>
      </c>
      <c r="L36" s="1509">
        <v>1.5367799999999985</v>
      </c>
    </row>
    <row r="37" spans="1:12">
      <c r="A37" s="260"/>
      <c r="B37" s="260"/>
      <c r="C37" s="260"/>
      <c r="D37" s="260"/>
      <c r="E37" s="260"/>
      <c r="F37" s="260"/>
      <c r="G37" s="260"/>
      <c r="I37" s="244" t="s">
        <v>77</v>
      </c>
      <c r="J37" s="1509">
        <v>0.57643999999999984</v>
      </c>
      <c r="K37" s="1510">
        <v>-0.12912000000000035</v>
      </c>
      <c r="L37" s="1509">
        <v>0.4473199999999995</v>
      </c>
    </row>
    <row r="38" spans="1:12">
      <c r="A38" s="260"/>
      <c r="B38" s="260"/>
      <c r="I38" s="244" t="s">
        <v>19</v>
      </c>
      <c r="J38" s="1509"/>
      <c r="K38" s="1510">
        <v>-0.41213999999999906</v>
      </c>
      <c r="L38" s="1509"/>
    </row>
    <row r="39" spans="1:12">
      <c r="A39" s="349"/>
      <c r="I39" s="244" t="s">
        <v>15</v>
      </c>
      <c r="J39" s="1509">
        <v>4.1574500000000008</v>
      </c>
      <c r="K39" s="1510">
        <v>-2.4571500000000004</v>
      </c>
      <c r="L39" s="1509">
        <v>1.7003000000000004</v>
      </c>
    </row>
    <row r="40" spans="1:12" ht="15">
      <c r="I40"/>
    </row>
    <row r="41" spans="1:12">
      <c r="J41" s="350"/>
      <c r="K41" s="350"/>
      <c r="L41" s="350"/>
    </row>
    <row r="42" spans="1:12">
      <c r="J42" s="350"/>
      <c r="K42" s="350"/>
      <c r="L42" s="350"/>
    </row>
    <row r="43" spans="1:12">
      <c r="J43" s="350"/>
      <c r="K43" s="350"/>
      <c r="L43" s="350"/>
    </row>
    <row r="44" spans="1:12">
      <c r="J44" s="350"/>
      <c r="L44" s="350"/>
    </row>
    <row r="45" spans="1:12">
      <c r="J45" s="350"/>
      <c r="L45" s="350"/>
    </row>
    <row r="46" spans="1:12">
      <c r="J46" s="350"/>
      <c r="L46" s="350"/>
    </row>
    <row r="47" spans="1:12">
      <c r="J47" s="350"/>
      <c r="L47" s="350"/>
    </row>
    <row r="48" spans="1:12">
      <c r="L48" s="350"/>
    </row>
    <row r="49" spans="12:12">
      <c r="L49" s="350"/>
    </row>
    <row r="50" spans="12:12">
      <c r="L50" s="350"/>
    </row>
  </sheetData>
  <mergeCells count="1">
    <mergeCell ref="N2:O2"/>
  </mergeCells>
  <pageMargins left="0.17" right="0.28000000000000003" top="0.5" bottom="0.56999999999999995" header="0.51181102362204722" footer="0.51181102362204722"/>
  <pageSetup paperSize="9" scale="89" orientation="landscape" horizontalDpi="4294967293" verticalDpi="4294967293" r:id="rId1"/>
  <ignoredErrors>
    <ignoredError sqref="B3:L3" numberStoredAsText="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AL69"/>
  <sheetViews>
    <sheetView zoomScale="70" zoomScaleNormal="70" workbookViewId="0">
      <selection activeCell="C7" sqref="C7"/>
    </sheetView>
  </sheetViews>
  <sheetFormatPr baseColWidth="10" defaultColWidth="10.77734375" defaultRowHeight="14.25"/>
  <cols>
    <col min="1" max="1" width="10.5546875" style="283" customWidth="1"/>
    <col min="2" max="2" width="3.77734375" style="283" customWidth="1"/>
    <col min="3" max="3" width="6.44140625" style="283" customWidth="1"/>
    <col min="4" max="7" width="4.77734375" style="283" customWidth="1"/>
    <col min="8" max="8" width="5.21875" style="283" customWidth="1"/>
    <col min="9" max="13" width="4.77734375" style="283" customWidth="1"/>
    <col min="14" max="14" width="3.44140625" style="283" customWidth="1"/>
    <col min="15" max="15" width="1.77734375" style="283" hidden="1" customWidth="1"/>
    <col min="16" max="16" width="10.77734375" style="283"/>
    <col min="17" max="20" width="4" style="283" customWidth="1"/>
    <col min="21" max="21" width="3" style="283" customWidth="1"/>
    <col min="22" max="22" width="4.109375" style="283" customWidth="1"/>
    <col min="23" max="23" width="5.6640625" style="283" customWidth="1"/>
    <col min="24" max="25" width="10.77734375" style="283"/>
    <col min="26" max="26" width="5.109375" style="283" customWidth="1"/>
    <col min="27" max="27" width="2.5546875" style="283" customWidth="1"/>
    <col min="28" max="35" width="2.77734375" style="283" customWidth="1"/>
    <col min="36" max="36" width="3.21875" style="283" customWidth="1"/>
    <col min="37" max="37" width="2.21875" style="283" customWidth="1"/>
    <col min="38" max="16384" width="10.77734375" style="283"/>
  </cols>
  <sheetData>
    <row r="1" spans="1:38" s="330" customFormat="1" ht="17.25" customHeight="1">
      <c r="A1" s="2080" t="s">
        <v>423</v>
      </c>
      <c r="B1" s="2080"/>
      <c r="C1" s="2080"/>
      <c r="D1" s="2080"/>
      <c r="E1" s="2080"/>
      <c r="F1" s="2080"/>
      <c r="G1" s="2080"/>
      <c r="H1" s="2080"/>
      <c r="I1" s="2080"/>
      <c r="J1" s="2080"/>
      <c r="K1" s="351"/>
      <c r="L1" s="351"/>
      <c r="M1" s="351"/>
      <c r="N1" s="351"/>
      <c r="O1" s="351"/>
    </row>
    <row r="2" spans="1:38" s="1197" customFormat="1" ht="27.2" customHeight="1">
      <c r="A2" s="1196" t="s">
        <v>424</v>
      </c>
      <c r="B2" s="1196"/>
      <c r="C2" s="1196"/>
      <c r="D2" s="1196"/>
      <c r="E2" s="1196"/>
      <c r="F2" s="1196"/>
      <c r="G2" s="1196"/>
      <c r="H2" s="1196"/>
      <c r="I2" s="1196"/>
      <c r="J2" s="1196"/>
      <c r="K2" s="1196"/>
      <c r="L2" s="1196"/>
      <c r="M2" s="1196"/>
      <c r="N2" s="1196"/>
      <c r="O2" s="1196"/>
      <c r="X2" s="2087" t="s">
        <v>425</v>
      </c>
      <c r="Y2" s="2088"/>
      <c r="Z2" s="2088"/>
      <c r="AA2" s="2088"/>
      <c r="AB2" s="2088"/>
      <c r="AC2" s="2088"/>
      <c r="AD2" s="2088"/>
      <c r="AE2" s="2088"/>
      <c r="AF2" s="2088"/>
      <c r="AG2" s="2088"/>
      <c r="AH2" s="2088"/>
      <c r="AI2" s="2088"/>
      <c r="AJ2" s="2088"/>
      <c r="AK2" s="2088"/>
      <c r="AL2" s="2088"/>
    </row>
    <row r="3" spans="1:38" s="330" customFormat="1" ht="15">
      <c r="A3" s="352"/>
      <c r="B3" s="351"/>
      <c r="C3" s="351"/>
      <c r="D3" s="1449"/>
      <c r="E3" s="351"/>
      <c r="F3" s="351"/>
      <c r="G3" s="351"/>
      <c r="H3" s="351"/>
      <c r="I3" s="351"/>
      <c r="J3" s="351"/>
      <c r="K3" s="351"/>
      <c r="L3" s="351"/>
      <c r="M3" s="351"/>
      <c r="N3" s="2081"/>
      <c r="O3" s="2081"/>
    </row>
    <row r="4" spans="1:38" ht="58.15" customHeight="1">
      <c r="A4" s="353" t="s">
        <v>5</v>
      </c>
      <c r="B4" s="354" t="s">
        <v>426</v>
      </c>
      <c r="C4" s="355" t="s">
        <v>427</v>
      </c>
      <c r="D4" s="355" t="s">
        <v>428</v>
      </c>
      <c r="E4" s="355" t="s">
        <v>429</v>
      </c>
      <c r="F4" s="355" t="s">
        <v>430</v>
      </c>
      <c r="G4" s="355" t="s">
        <v>431</v>
      </c>
      <c r="H4" s="355" t="s">
        <v>946</v>
      </c>
      <c r="I4" s="355" t="s">
        <v>432</v>
      </c>
      <c r="J4" s="355" t="s">
        <v>433</v>
      </c>
      <c r="K4" s="355" t="s">
        <v>434</v>
      </c>
      <c r="L4" s="355" t="s">
        <v>435</v>
      </c>
      <c r="M4" s="355" t="s">
        <v>436</v>
      </c>
      <c r="N4" s="356"/>
      <c r="O4" s="356"/>
      <c r="P4" s="357"/>
      <c r="Q4" s="355" t="s">
        <v>437</v>
      </c>
      <c r="R4" s="355" t="s">
        <v>264</v>
      </c>
      <c r="S4" s="355" t="s">
        <v>438</v>
      </c>
      <c r="T4" s="355" t="s">
        <v>330</v>
      </c>
      <c r="V4" s="355" t="s">
        <v>439</v>
      </c>
    </row>
    <row r="5" spans="1:38">
      <c r="A5" s="358"/>
      <c r="B5" s="359"/>
      <c r="C5" s="360"/>
      <c r="D5" s="360"/>
      <c r="E5" s="360"/>
      <c r="F5" s="360"/>
      <c r="G5" s="360"/>
      <c r="H5" s="360"/>
      <c r="I5" s="360"/>
      <c r="J5" s="360"/>
      <c r="K5" s="360"/>
      <c r="L5" s="360"/>
      <c r="M5" s="360"/>
      <c r="N5" s="361"/>
      <c r="O5" s="361"/>
      <c r="P5" s="295"/>
      <c r="Q5" s="295"/>
      <c r="R5" s="295"/>
      <c r="S5" s="295"/>
      <c r="T5" s="295"/>
      <c r="V5" s="295"/>
    </row>
    <row r="6" spans="1:38">
      <c r="A6" s="2022" t="s">
        <v>88</v>
      </c>
      <c r="B6" s="2023">
        <v>2003</v>
      </c>
      <c r="C6" s="2024">
        <v>1.0785800000000001</v>
      </c>
      <c r="D6" s="2024">
        <v>8.9310299999999998</v>
      </c>
      <c r="E6" s="2024">
        <v>33.52637</v>
      </c>
      <c r="F6" s="2024">
        <v>14.190250000000001</v>
      </c>
      <c r="G6" s="2024">
        <v>28.415520000000001</v>
      </c>
      <c r="H6" s="323" t="s">
        <v>10</v>
      </c>
      <c r="I6" s="323" t="s">
        <v>10</v>
      </c>
      <c r="J6" s="2024">
        <v>13.65574</v>
      </c>
      <c r="K6" s="323" t="s">
        <v>10</v>
      </c>
      <c r="L6" s="323" t="s">
        <v>10</v>
      </c>
      <c r="M6" s="2025">
        <v>0.20251</v>
      </c>
      <c r="N6" s="1719"/>
      <c r="O6" s="1719"/>
      <c r="P6" s="2022" t="s">
        <v>116</v>
      </c>
      <c r="Q6" s="1997">
        <v>18.851929999999999</v>
      </c>
      <c r="R6" s="2026">
        <v>23.742539999999998</v>
      </c>
      <c r="S6" s="2026">
        <v>42.322720000000004</v>
      </c>
      <c r="T6" s="2027">
        <v>15.08282</v>
      </c>
      <c r="U6" s="2028"/>
      <c r="V6" s="2029">
        <v>57.405540000000002</v>
      </c>
    </row>
    <row r="7" spans="1:38">
      <c r="A7" s="2022" t="s">
        <v>12</v>
      </c>
      <c r="B7" s="2023">
        <v>2012</v>
      </c>
      <c r="C7" s="2024">
        <v>9.0141799999999996</v>
      </c>
      <c r="D7" s="2024">
        <v>31.123100000000001</v>
      </c>
      <c r="E7" s="2024">
        <v>6.4478</v>
      </c>
      <c r="F7" s="2024">
        <v>8.5105900000000005</v>
      </c>
      <c r="G7" s="2024">
        <v>18.515930000000001</v>
      </c>
      <c r="H7" s="323" t="s">
        <v>10</v>
      </c>
      <c r="I7" s="323" t="s">
        <v>10</v>
      </c>
      <c r="J7" s="2024">
        <v>21.547799999999999</v>
      </c>
      <c r="K7" s="2024">
        <v>1.4525699999999999</v>
      </c>
      <c r="L7" s="2025">
        <v>0.28649999999999998</v>
      </c>
      <c r="M7" s="2025">
        <v>3.1015299999999999</v>
      </c>
      <c r="N7" s="1719"/>
      <c r="O7" s="1719"/>
      <c r="P7" s="2022" t="s">
        <v>199</v>
      </c>
      <c r="Q7" s="1997">
        <v>38.402479999999997</v>
      </c>
      <c r="R7" s="2026">
        <v>6.0785200000000001</v>
      </c>
      <c r="S7" s="2026">
        <v>34.361409999999999</v>
      </c>
      <c r="T7" s="2027">
        <v>21.10801</v>
      </c>
      <c r="U7" s="2028"/>
      <c r="V7" s="2029">
        <v>55.46942</v>
      </c>
    </row>
    <row r="8" spans="1:38">
      <c r="A8" s="2022" t="s">
        <v>13</v>
      </c>
      <c r="B8" s="2023">
        <v>2013</v>
      </c>
      <c r="C8" s="2024">
        <v>12.34323</v>
      </c>
      <c r="D8" s="2024">
        <v>11.510820000000001</v>
      </c>
      <c r="E8" s="2024">
        <v>20.250129999999999</v>
      </c>
      <c r="F8" s="2024">
        <v>13.974309999999999</v>
      </c>
      <c r="G8" s="2024">
        <v>29.188009999999998</v>
      </c>
      <c r="H8" s="323" t="s">
        <v>10</v>
      </c>
      <c r="I8" s="323" t="s">
        <v>10</v>
      </c>
      <c r="J8" s="2024">
        <v>12.61683</v>
      </c>
      <c r="K8" s="323" t="s">
        <v>10</v>
      </c>
      <c r="L8" s="323" t="s">
        <v>10</v>
      </c>
      <c r="M8" s="2025">
        <v>0.11668000000000001</v>
      </c>
      <c r="N8" s="1719"/>
      <c r="O8" s="1719"/>
      <c r="P8" s="2022" t="s">
        <v>29</v>
      </c>
      <c r="Q8" s="1997">
        <v>23.65747</v>
      </c>
      <c r="R8" s="2026">
        <v>21.938389999999998</v>
      </c>
      <c r="S8" s="2026">
        <v>35.468769999999999</v>
      </c>
      <c r="T8" s="2027">
        <v>18.354469999999999</v>
      </c>
      <c r="U8" s="2028"/>
      <c r="V8" s="2029">
        <v>53.823239999999998</v>
      </c>
    </row>
    <row r="9" spans="1:38">
      <c r="A9" s="2022" t="s">
        <v>29</v>
      </c>
      <c r="B9" s="2023">
        <v>2013</v>
      </c>
      <c r="C9" s="2024">
        <v>3.0415200000000002</v>
      </c>
      <c r="D9" s="2024">
        <v>11.2178</v>
      </c>
      <c r="E9" s="2024">
        <v>9.3981499999999993</v>
      </c>
      <c r="F9" s="2024">
        <v>21.938389999999998</v>
      </c>
      <c r="G9" s="2024">
        <v>35.468769999999999</v>
      </c>
      <c r="H9" s="2024" t="s">
        <v>16</v>
      </c>
      <c r="I9" s="2024">
        <v>6.0991099999999996</v>
      </c>
      <c r="J9" s="2024">
        <v>11.22583</v>
      </c>
      <c r="K9" s="2024">
        <v>1.0295300000000001</v>
      </c>
      <c r="L9" s="2024" t="s">
        <v>16</v>
      </c>
      <c r="M9" s="2025">
        <v>0.36617</v>
      </c>
      <c r="N9" s="1719"/>
      <c r="O9" s="1719"/>
      <c r="P9" s="2022" t="s">
        <v>268</v>
      </c>
      <c r="Q9" s="1997">
        <v>26.28565</v>
      </c>
      <c r="R9" s="2026">
        <v>26.4771</v>
      </c>
      <c r="S9" s="2026">
        <v>18.258320000000001</v>
      </c>
      <c r="T9" s="2027">
        <v>28.978929999999998</v>
      </c>
      <c r="U9" s="2028"/>
      <c r="V9" s="2029">
        <v>47.237250000000003</v>
      </c>
    </row>
    <row r="10" spans="1:38">
      <c r="A10" s="2022" t="s">
        <v>204</v>
      </c>
      <c r="B10" s="2023">
        <v>2014</v>
      </c>
      <c r="C10" s="2024">
        <v>7.1492899999999997</v>
      </c>
      <c r="D10" s="2024">
        <v>17.403390000000002</v>
      </c>
      <c r="E10" s="2024">
        <v>25.895620000000001</v>
      </c>
      <c r="F10" s="2024">
        <v>4.8627700000000003</v>
      </c>
      <c r="G10" s="2024">
        <v>24.842410000000001</v>
      </c>
      <c r="H10" s="323" t="s">
        <v>10</v>
      </c>
      <c r="I10" s="2024">
        <v>9.1774000000000004</v>
      </c>
      <c r="J10" s="2024">
        <v>7.2236799999999999</v>
      </c>
      <c r="K10" s="2024">
        <v>3.26925</v>
      </c>
      <c r="L10" s="323" t="s">
        <v>10</v>
      </c>
      <c r="M10" s="2025">
        <v>0.17619000000000001</v>
      </c>
      <c r="N10" s="1719"/>
      <c r="O10" s="1719"/>
      <c r="P10" s="2022" t="s">
        <v>204</v>
      </c>
      <c r="Q10" s="1997">
        <v>50.448300000000003</v>
      </c>
      <c r="R10" s="2026">
        <v>4.8627700000000003</v>
      </c>
      <c r="S10" s="2026">
        <v>24.842410000000001</v>
      </c>
      <c r="T10" s="2027">
        <v>19.67033</v>
      </c>
      <c r="U10" s="2028"/>
      <c r="V10" s="2029">
        <v>44.512740000000001</v>
      </c>
    </row>
    <row r="11" spans="1:38">
      <c r="A11" s="2022" t="s">
        <v>413</v>
      </c>
      <c r="B11" s="2023">
        <v>2014</v>
      </c>
      <c r="C11" s="2024">
        <v>4.45695</v>
      </c>
      <c r="D11" s="2024">
        <v>13.371919999999999</v>
      </c>
      <c r="E11" s="2024">
        <v>27.10802</v>
      </c>
      <c r="F11" s="2024">
        <v>14.32253</v>
      </c>
      <c r="G11" s="2024">
        <v>16.57715</v>
      </c>
      <c r="H11" s="323" t="s">
        <v>10</v>
      </c>
      <c r="I11" s="2024">
        <v>0.70301000000000002</v>
      </c>
      <c r="J11" s="2024">
        <v>20.265940000000001</v>
      </c>
      <c r="K11" s="2024">
        <v>2.3213900000000001</v>
      </c>
      <c r="L11" s="323" t="s">
        <v>10</v>
      </c>
      <c r="M11" s="2025">
        <v>0.87307999999999997</v>
      </c>
      <c r="N11" s="1719"/>
      <c r="O11" s="1719"/>
      <c r="P11" s="2022" t="s">
        <v>414</v>
      </c>
      <c r="Q11" s="1997">
        <v>38.28754</v>
      </c>
      <c r="R11" s="2026">
        <v>18.379539999999999</v>
      </c>
      <c r="S11" s="2026">
        <v>21.520309999999998</v>
      </c>
      <c r="T11" s="2027">
        <v>21.235679999999999</v>
      </c>
      <c r="U11" s="2028"/>
      <c r="V11" s="2029">
        <v>42.755989999999997</v>
      </c>
    </row>
    <row r="12" spans="1:38">
      <c r="A12" s="2022" t="s">
        <v>116</v>
      </c>
      <c r="B12" s="2023">
        <v>2012</v>
      </c>
      <c r="C12" s="2024">
        <v>2.8907400000000001</v>
      </c>
      <c r="D12" s="2024">
        <v>5.91465</v>
      </c>
      <c r="E12" s="2024">
        <v>10.04654</v>
      </c>
      <c r="F12" s="2024">
        <v>23.742539999999998</v>
      </c>
      <c r="G12" s="2024">
        <v>26.712070000000001</v>
      </c>
      <c r="H12" s="2024">
        <v>15.61065</v>
      </c>
      <c r="I12" s="2024">
        <v>0.90100999999999998</v>
      </c>
      <c r="J12" s="2024">
        <v>9.4838400000000007</v>
      </c>
      <c r="K12" s="2024">
        <v>4.3434299999999997</v>
      </c>
      <c r="L12" s="2025">
        <v>0.35454000000000002</v>
      </c>
      <c r="M12" s="323" t="s">
        <v>10</v>
      </c>
      <c r="N12" s="1719"/>
      <c r="O12" s="1719"/>
      <c r="P12" s="2022" t="s">
        <v>88</v>
      </c>
      <c r="Q12" s="1997">
        <v>43.535980000000002</v>
      </c>
      <c r="R12" s="2026">
        <v>14.190250000000001</v>
      </c>
      <c r="S12" s="2026">
        <v>28.415520000000001</v>
      </c>
      <c r="T12" s="2027">
        <v>13.65574</v>
      </c>
      <c r="U12" s="2028"/>
      <c r="V12" s="2029">
        <v>42.071260000000002</v>
      </c>
    </row>
    <row r="13" spans="1:38">
      <c r="A13" s="2022" t="s">
        <v>415</v>
      </c>
      <c r="B13" s="2023">
        <v>2014</v>
      </c>
      <c r="C13" s="2024">
        <v>5.5711599999999999</v>
      </c>
      <c r="D13" s="2024">
        <v>13.372730000000001</v>
      </c>
      <c r="E13" s="2024">
        <v>32.27881</v>
      </c>
      <c r="F13" s="2024">
        <v>10.2516</v>
      </c>
      <c r="G13" s="2024">
        <v>26.797270000000001</v>
      </c>
      <c r="H13" s="323" t="s">
        <v>10</v>
      </c>
      <c r="I13" s="2024">
        <v>1.2986200000000001</v>
      </c>
      <c r="J13" s="2024">
        <v>9.4424399999999995</v>
      </c>
      <c r="K13" s="2024">
        <v>0.98736999999999997</v>
      </c>
      <c r="L13" s="2025"/>
      <c r="M13" s="323" t="s">
        <v>10</v>
      </c>
      <c r="N13" s="1719"/>
      <c r="O13" s="1719"/>
      <c r="P13" s="2022" t="s">
        <v>13</v>
      </c>
      <c r="Q13" s="1997">
        <v>44.104179999999999</v>
      </c>
      <c r="R13" s="2026">
        <v>13.974309999999999</v>
      </c>
      <c r="S13" s="2026">
        <v>29.188009999999998</v>
      </c>
      <c r="T13" s="2027">
        <v>12.61683</v>
      </c>
      <c r="U13" s="2028"/>
      <c r="V13" s="2029">
        <v>41.804839999999999</v>
      </c>
    </row>
    <row r="14" spans="1:38">
      <c r="A14" s="2022" t="s">
        <v>117</v>
      </c>
      <c r="B14" s="2023">
        <v>2013</v>
      </c>
      <c r="C14" s="2024">
        <v>18.16103</v>
      </c>
      <c r="D14" s="2024">
        <v>25.431989999999999</v>
      </c>
      <c r="E14" s="2024">
        <v>15.369009999999999</v>
      </c>
      <c r="F14" s="2024">
        <v>14.050610000000001</v>
      </c>
      <c r="G14" s="2024">
        <v>16.823</v>
      </c>
      <c r="H14" s="323" t="s">
        <v>10</v>
      </c>
      <c r="I14" s="2024">
        <v>4.1049100000000003</v>
      </c>
      <c r="J14" s="2024">
        <v>5.7956700000000003</v>
      </c>
      <c r="K14" s="2024">
        <v>0.22498000000000001</v>
      </c>
      <c r="L14" s="2025">
        <v>3.8800000000000001E-2</v>
      </c>
      <c r="M14" s="323" t="s">
        <v>10</v>
      </c>
      <c r="N14" s="1719"/>
      <c r="O14" s="1719"/>
      <c r="P14" s="2022" t="s">
        <v>12</v>
      </c>
      <c r="Q14" s="1997">
        <v>46.585080000000005</v>
      </c>
      <c r="R14" s="2026">
        <v>8.5105900000000005</v>
      </c>
      <c r="S14" s="2026">
        <v>18.515930000000001</v>
      </c>
      <c r="T14" s="2027">
        <v>23.28687</v>
      </c>
      <c r="U14" s="2028"/>
      <c r="V14" s="2029">
        <v>41.802800000000005</v>
      </c>
    </row>
    <row r="15" spans="1:38">
      <c r="A15" s="2022" t="s">
        <v>268</v>
      </c>
      <c r="B15" s="2023">
        <v>2014</v>
      </c>
      <c r="C15" s="2024">
        <v>2.09632</v>
      </c>
      <c r="D15" s="2024">
        <v>7.7549599999999996</v>
      </c>
      <c r="E15" s="2024">
        <v>16.434370000000001</v>
      </c>
      <c r="F15" s="2024">
        <v>26.4771</v>
      </c>
      <c r="G15" s="2024">
        <v>18.258320000000001</v>
      </c>
      <c r="H15" s="323" t="s">
        <v>10</v>
      </c>
      <c r="I15" s="2024">
        <v>28.978929999999998</v>
      </c>
      <c r="J15" s="2024"/>
      <c r="K15" s="2024"/>
      <c r="L15" s="2025"/>
      <c r="M15" s="323" t="s">
        <v>10</v>
      </c>
      <c r="N15" s="1719"/>
      <c r="O15" s="1719"/>
      <c r="P15" s="2022" t="s">
        <v>413</v>
      </c>
      <c r="Q15" s="1997">
        <v>44.936889999999998</v>
      </c>
      <c r="R15" s="2026">
        <v>14.32253</v>
      </c>
      <c r="S15" s="2026">
        <v>16.57715</v>
      </c>
      <c r="T15" s="2027">
        <v>23.29034</v>
      </c>
      <c r="U15" s="2028"/>
      <c r="V15" s="2029">
        <v>39.867490000000004</v>
      </c>
    </row>
    <row r="16" spans="1:38">
      <c r="A16" s="2022" t="s">
        <v>410</v>
      </c>
      <c r="B16" s="2023">
        <v>2014</v>
      </c>
      <c r="C16" s="2024"/>
      <c r="D16" s="2024">
        <v>38.181719999999999</v>
      </c>
      <c r="E16" s="2024">
        <v>25.024069999999998</v>
      </c>
      <c r="F16" s="2024">
        <v>10.19448</v>
      </c>
      <c r="G16" s="2024">
        <v>16.29233</v>
      </c>
      <c r="H16" s="2024">
        <v>1.7767900000000001</v>
      </c>
      <c r="I16" s="2024">
        <v>1.6399900000000001</v>
      </c>
      <c r="J16" s="2024">
        <v>6.5266799999999998</v>
      </c>
      <c r="K16" s="2024">
        <v>0.32240999999999997</v>
      </c>
      <c r="L16" s="2025">
        <v>4.1529999999999997E-2</v>
      </c>
      <c r="M16" s="323" t="s">
        <v>10</v>
      </c>
      <c r="N16" s="1719"/>
      <c r="O16" s="1719"/>
      <c r="P16" s="2022" t="s">
        <v>415</v>
      </c>
      <c r="Q16" s="1997">
        <v>51.222700000000003</v>
      </c>
      <c r="R16" s="2026">
        <v>10.2516</v>
      </c>
      <c r="S16" s="2026">
        <v>26.797270000000001</v>
      </c>
      <c r="T16" s="2027">
        <v>11.728429999999999</v>
      </c>
      <c r="U16" s="2028"/>
      <c r="V16" s="2029">
        <v>38.525700000000001</v>
      </c>
    </row>
    <row r="17" spans="1:24">
      <c r="A17" s="2022" t="s">
        <v>198</v>
      </c>
      <c r="B17" s="2023">
        <v>2014</v>
      </c>
      <c r="C17" s="2024">
        <v>15.03403</v>
      </c>
      <c r="D17" s="2024">
        <v>26.32152</v>
      </c>
      <c r="E17" s="2024">
        <v>26.009889999999999</v>
      </c>
      <c r="F17" s="2024">
        <v>9.3986300000000007</v>
      </c>
      <c r="G17" s="2024">
        <v>13.20276</v>
      </c>
      <c r="H17" s="323" t="s">
        <v>10</v>
      </c>
      <c r="I17" s="2024">
        <v>3.4939999999999998</v>
      </c>
      <c r="J17" s="2024">
        <v>6.2514599999999998</v>
      </c>
      <c r="K17" s="323" t="s">
        <v>10</v>
      </c>
      <c r="L17" s="323" t="s">
        <v>10</v>
      </c>
      <c r="M17" s="2025">
        <v>0.28771000000000002</v>
      </c>
      <c r="N17" s="1170"/>
      <c r="O17" s="1719"/>
      <c r="P17" s="2022" t="s">
        <v>78</v>
      </c>
      <c r="Q17" s="1997">
        <v>53.218789999999998</v>
      </c>
      <c r="R17" s="2026">
        <v>10.11834</v>
      </c>
      <c r="S17" s="2026">
        <v>22.882169999999999</v>
      </c>
      <c r="T17" s="2027">
        <v>13.625150000000001</v>
      </c>
      <c r="U17" s="2028"/>
      <c r="V17" s="2029">
        <v>36.50732</v>
      </c>
    </row>
    <row r="18" spans="1:24">
      <c r="A18" s="2022" t="s">
        <v>20</v>
      </c>
      <c r="B18" s="2023">
        <v>2014</v>
      </c>
      <c r="C18" s="2024">
        <v>7.78939</v>
      </c>
      <c r="D18" s="2024">
        <v>13.41263</v>
      </c>
      <c r="E18" s="2024">
        <v>21.282620000000001</v>
      </c>
      <c r="F18" s="2024">
        <v>25.670089999999998</v>
      </c>
      <c r="G18" s="2024">
        <v>17.356200000000001</v>
      </c>
      <c r="H18" s="323" t="s">
        <v>10</v>
      </c>
      <c r="I18" s="2024">
        <v>0.47448000000000001</v>
      </c>
      <c r="J18" s="2024">
        <v>12.7043</v>
      </c>
      <c r="K18" s="2024">
        <v>1.1595</v>
      </c>
      <c r="L18" s="2025">
        <v>8.4019999999999997E-2</v>
      </c>
      <c r="M18" s="2025">
        <v>6.6780000000000006E-2</v>
      </c>
      <c r="N18" s="1719"/>
      <c r="O18" s="1719"/>
      <c r="P18" s="2022" t="s">
        <v>80</v>
      </c>
      <c r="Q18" s="1997">
        <v>48.555070000000001</v>
      </c>
      <c r="R18" s="2026">
        <v>17.23734</v>
      </c>
      <c r="S18" s="2026">
        <v>16.7226</v>
      </c>
      <c r="T18" s="2027">
        <v>17.48499</v>
      </c>
      <c r="U18" s="2028"/>
      <c r="V18" s="2029">
        <v>34.207589999999996</v>
      </c>
    </row>
    <row r="19" spans="1:24">
      <c r="A19" s="2022" t="s">
        <v>412</v>
      </c>
      <c r="B19" s="323" t="s">
        <v>10</v>
      </c>
      <c r="C19" s="323" t="s">
        <v>10</v>
      </c>
      <c r="D19" s="323" t="s">
        <v>10</v>
      </c>
      <c r="E19" s="323" t="s">
        <v>10</v>
      </c>
      <c r="F19" s="323" t="s">
        <v>10</v>
      </c>
      <c r="G19" s="323" t="s">
        <v>10</v>
      </c>
      <c r="H19" s="323" t="s">
        <v>10</v>
      </c>
      <c r="I19" s="323" t="s">
        <v>10</v>
      </c>
      <c r="J19" s="323" t="s">
        <v>10</v>
      </c>
      <c r="K19" s="323" t="s">
        <v>10</v>
      </c>
      <c r="L19" s="323" t="s">
        <v>10</v>
      </c>
      <c r="M19" s="323" t="s">
        <v>10</v>
      </c>
      <c r="N19" s="2030"/>
      <c r="O19" s="2030"/>
      <c r="P19" s="2022" t="s">
        <v>440</v>
      </c>
      <c r="Q19" s="1997">
        <v>43.649630000000002</v>
      </c>
      <c r="R19" s="2026">
        <v>22.179169999999999</v>
      </c>
      <c r="S19" s="2026">
        <v>22.38485</v>
      </c>
      <c r="T19" s="2027">
        <v>11.786350000000001</v>
      </c>
      <c r="U19" s="2028"/>
      <c r="V19" s="2029">
        <v>34.171199999999999</v>
      </c>
    </row>
    <row r="20" spans="1:24">
      <c r="A20" s="2022" t="s">
        <v>414</v>
      </c>
      <c r="B20" s="2023">
        <v>2010</v>
      </c>
      <c r="C20" s="2024">
        <v>7.3497500000000002</v>
      </c>
      <c r="D20" s="2024">
        <v>9.9206699999999994</v>
      </c>
      <c r="E20" s="2024">
        <v>21.017119999999998</v>
      </c>
      <c r="F20" s="2024">
        <v>18.379539999999999</v>
      </c>
      <c r="G20" s="2024">
        <v>20.14724</v>
      </c>
      <c r="H20" s="2024">
        <v>1.37307</v>
      </c>
      <c r="I20" s="2024">
        <v>5.2369399999999997</v>
      </c>
      <c r="J20" s="2024">
        <v>13.64034</v>
      </c>
      <c r="K20" s="2024">
        <v>2.10311</v>
      </c>
      <c r="L20" s="2025">
        <v>0.25529000000000002</v>
      </c>
      <c r="M20" s="2025">
        <v>0.57691999999999999</v>
      </c>
      <c r="N20" s="1719"/>
      <c r="O20" s="1719"/>
      <c r="P20" s="2022" t="s">
        <v>20</v>
      </c>
      <c r="Q20" s="1997">
        <v>42.484639999999999</v>
      </c>
      <c r="R20" s="2026">
        <v>25.670089999999998</v>
      </c>
      <c r="S20" s="2026">
        <v>17.356200000000001</v>
      </c>
      <c r="T20" s="2027">
        <v>14.4223</v>
      </c>
      <c r="U20" s="2028"/>
      <c r="V20" s="2029">
        <v>31.778500000000001</v>
      </c>
    </row>
    <row r="21" spans="1:24">
      <c r="A21" s="2022" t="s">
        <v>78</v>
      </c>
      <c r="B21" s="2023">
        <v>2014</v>
      </c>
      <c r="C21" s="2024">
        <v>3.6268899999999999</v>
      </c>
      <c r="D21" s="2024">
        <v>22.922750000000001</v>
      </c>
      <c r="E21" s="2024">
        <v>26.669149999999998</v>
      </c>
      <c r="F21" s="2024">
        <v>10.11834</v>
      </c>
      <c r="G21" s="2024">
        <v>22.882169999999999</v>
      </c>
      <c r="H21" s="323" t="s">
        <v>10</v>
      </c>
      <c r="I21" s="2024">
        <v>1.9331100000000001</v>
      </c>
      <c r="J21" s="2024">
        <v>5.2908600000000003</v>
      </c>
      <c r="K21" s="2024">
        <v>6.3359300000000003</v>
      </c>
      <c r="L21" s="2025">
        <v>6.5250000000000002E-2</v>
      </c>
      <c r="M21" s="2025">
        <v>0.15554999999999999</v>
      </c>
      <c r="N21" s="1719"/>
      <c r="O21" s="1719"/>
      <c r="P21" s="2022" t="s">
        <v>35</v>
      </c>
      <c r="Q21" s="1997">
        <v>46.615520000000004</v>
      </c>
      <c r="R21" s="2026">
        <v>24.931329999999999</v>
      </c>
      <c r="S21" s="2026">
        <v>16.313770000000002</v>
      </c>
      <c r="T21" s="2027">
        <v>12.139379999999999</v>
      </c>
      <c r="U21" s="2028"/>
      <c r="V21" s="2029">
        <v>28.453150000000001</v>
      </c>
      <c r="X21" s="309"/>
    </row>
    <row r="22" spans="1:24">
      <c r="A22" s="2022" t="s">
        <v>199</v>
      </c>
      <c r="B22" s="2023">
        <v>2014</v>
      </c>
      <c r="C22" s="2024">
        <v>5.7950699999999999</v>
      </c>
      <c r="D22" s="2024">
        <v>14.41695</v>
      </c>
      <c r="E22" s="2024">
        <v>18.190460000000002</v>
      </c>
      <c r="F22" s="2024">
        <v>6.0785200000000001</v>
      </c>
      <c r="G22" s="2024">
        <v>34.361409999999999</v>
      </c>
      <c r="H22" s="323" t="s">
        <v>10</v>
      </c>
      <c r="I22" s="323" t="s">
        <v>10</v>
      </c>
      <c r="J22" s="2024">
        <v>19.232340000000001</v>
      </c>
      <c r="K22" s="2024"/>
      <c r="L22" s="2025">
        <v>1.8756699999999999</v>
      </c>
      <c r="M22" s="2025">
        <v>4.9579999999999999E-2</v>
      </c>
      <c r="N22" s="1719"/>
      <c r="O22" s="1719"/>
      <c r="P22" s="2022" t="s">
        <v>117</v>
      </c>
      <c r="Q22" s="1997">
        <v>58.962029999999999</v>
      </c>
      <c r="R22" s="2026">
        <v>14.050610000000001</v>
      </c>
      <c r="S22" s="2026">
        <v>16.823</v>
      </c>
      <c r="T22" s="2027">
        <v>10.164360000000002</v>
      </c>
      <c r="U22" s="2028"/>
      <c r="V22" s="2029">
        <v>26.987360000000002</v>
      </c>
    </row>
    <row r="23" spans="1:24">
      <c r="A23" s="2022" t="s">
        <v>80</v>
      </c>
      <c r="B23" s="2023">
        <v>2014</v>
      </c>
      <c r="C23" s="2024"/>
      <c r="D23" s="2024">
        <v>10.04998</v>
      </c>
      <c r="E23" s="2024">
        <v>38.505090000000003</v>
      </c>
      <c r="F23" s="2024">
        <v>17.23734</v>
      </c>
      <c r="G23" s="2024">
        <v>16.230889999999999</v>
      </c>
      <c r="H23" s="2024">
        <v>0.49170999999999998</v>
      </c>
      <c r="I23" s="323" t="s">
        <v>10</v>
      </c>
      <c r="J23" s="2024">
        <v>3.9681999999999999</v>
      </c>
      <c r="K23" s="2024">
        <v>13.06457</v>
      </c>
      <c r="L23" s="2025">
        <v>0.45222000000000001</v>
      </c>
      <c r="M23" s="2025"/>
      <c r="N23" s="1719"/>
      <c r="O23" s="1719"/>
      <c r="P23" s="2022" t="s">
        <v>410</v>
      </c>
      <c r="Q23" s="1997">
        <v>63.205789999999993</v>
      </c>
      <c r="R23" s="2026">
        <v>10.19448</v>
      </c>
      <c r="S23" s="2026">
        <v>18.069119999999998</v>
      </c>
      <c r="T23" s="2027">
        <v>8.5306099999999994</v>
      </c>
      <c r="U23" s="2028"/>
      <c r="V23" s="2029">
        <v>26.599729999999997</v>
      </c>
    </row>
    <row r="24" spans="1:24">
      <c r="A24" s="2022" t="s">
        <v>440</v>
      </c>
      <c r="B24" s="2023">
        <v>2014</v>
      </c>
      <c r="C24" s="2024">
        <v>9.38856</v>
      </c>
      <c r="D24" s="2024">
        <v>24.103359999999999</v>
      </c>
      <c r="E24" s="2024">
        <v>10.15771</v>
      </c>
      <c r="F24" s="2024">
        <v>22.179169999999999</v>
      </c>
      <c r="G24" s="2024">
        <v>22.38485</v>
      </c>
      <c r="H24" s="323" t="s">
        <v>10</v>
      </c>
      <c r="I24" s="323" t="s">
        <v>10</v>
      </c>
      <c r="J24" s="2024">
        <v>11.786350000000001</v>
      </c>
      <c r="K24" s="323" t="s">
        <v>10</v>
      </c>
      <c r="L24" s="323" t="s">
        <v>10</v>
      </c>
      <c r="M24" s="323" t="s">
        <v>10</v>
      </c>
      <c r="N24" s="1719"/>
      <c r="O24" s="1719"/>
      <c r="P24" s="2022" t="s">
        <v>198</v>
      </c>
      <c r="Q24" s="1997">
        <v>67.365440000000007</v>
      </c>
      <c r="R24" s="2026">
        <v>9.3986300000000007</v>
      </c>
      <c r="S24" s="2026">
        <v>13.20276</v>
      </c>
      <c r="T24" s="2027">
        <v>9.7454599999999996</v>
      </c>
      <c r="U24" s="2028"/>
      <c r="V24" s="2029">
        <v>22.948219999999999</v>
      </c>
    </row>
    <row r="25" spans="1:24">
      <c r="A25" s="2022" t="s">
        <v>35</v>
      </c>
      <c r="B25" s="2023">
        <v>2014</v>
      </c>
      <c r="C25" s="2024">
        <v>0.99326999999999999</v>
      </c>
      <c r="D25" s="2024">
        <v>10.068070000000001</v>
      </c>
      <c r="E25" s="2024">
        <v>35.554180000000002</v>
      </c>
      <c r="F25" s="2024">
        <v>24.931329999999999</v>
      </c>
      <c r="G25" s="2024">
        <v>16.313770000000002</v>
      </c>
      <c r="H25" s="323" t="s">
        <v>10</v>
      </c>
      <c r="I25" s="2024">
        <v>4.7309599999999996</v>
      </c>
      <c r="J25" s="2024">
        <v>5.7759200000000002</v>
      </c>
      <c r="K25" s="2024">
        <v>1.6324999999999998</v>
      </c>
      <c r="L25" s="323" t="s">
        <v>10</v>
      </c>
      <c r="M25" s="323" t="s">
        <v>10</v>
      </c>
      <c r="N25" s="1719"/>
      <c r="O25" s="1719"/>
      <c r="P25" s="2022"/>
      <c r="Q25" s="2031"/>
      <c r="R25" s="2025"/>
      <c r="S25" s="2025"/>
      <c r="T25" s="2027"/>
      <c r="U25" s="2032"/>
      <c r="V25" s="1995"/>
    </row>
    <row r="26" spans="1:24">
      <c r="A26" s="2022"/>
      <c r="B26" s="2023"/>
      <c r="C26" s="2024"/>
      <c r="D26" s="2024"/>
      <c r="E26" s="2024"/>
      <c r="F26" s="2024"/>
      <c r="G26" s="2024"/>
      <c r="H26" s="2024"/>
      <c r="I26" s="2024"/>
      <c r="J26" s="2024"/>
      <c r="K26" s="2024"/>
      <c r="L26" s="2024"/>
      <c r="M26" s="2024"/>
      <c r="N26" s="1719"/>
      <c r="O26" s="1719"/>
      <c r="P26" s="2033" t="s">
        <v>23</v>
      </c>
      <c r="Q26" s="1997">
        <v>45.473488513931891</v>
      </c>
      <c r="R26" s="2034">
        <v>15.950527777777776</v>
      </c>
      <c r="S26" s="2035">
        <v>26.958848157894732</v>
      </c>
      <c r="T26" s="2035">
        <v>19.529001538461539</v>
      </c>
      <c r="U26" s="2036"/>
      <c r="V26" s="1995"/>
    </row>
    <row r="27" spans="1:24">
      <c r="A27" s="2033"/>
      <c r="B27" s="2037"/>
      <c r="C27" s="2038"/>
      <c r="D27" s="2038"/>
      <c r="E27" s="2038"/>
      <c r="F27" s="2038"/>
      <c r="G27" s="2038"/>
      <c r="H27" s="2038"/>
      <c r="I27" s="2038"/>
      <c r="J27" s="2038"/>
      <c r="K27" s="2038"/>
      <c r="L27" s="2038"/>
      <c r="M27" s="2038"/>
      <c r="N27" s="1170"/>
      <c r="O27" s="1170"/>
      <c r="P27" s="2033"/>
      <c r="Q27" s="2031"/>
      <c r="R27" s="2027"/>
      <c r="S27" s="2027"/>
      <c r="T27" s="2027"/>
      <c r="U27" s="1170"/>
      <c r="V27" s="1170"/>
    </row>
    <row r="28" spans="1:24">
      <c r="A28" s="2033" t="s">
        <v>23</v>
      </c>
      <c r="B28" s="1995"/>
      <c r="C28" s="2009">
        <f t="shared" ref="C28:L28" si="0">AVERAGE(C6:C25)</f>
        <v>6.8105858823529415</v>
      </c>
      <c r="D28" s="2034">
        <f t="shared" si="0"/>
        <v>16.601581052631577</v>
      </c>
      <c r="E28" s="2034">
        <f t="shared" si="0"/>
        <v>22.061321578947371</v>
      </c>
      <c r="F28" s="2034">
        <f t="shared" si="0"/>
        <v>15.605691052631576</v>
      </c>
      <c r="G28" s="2034">
        <f t="shared" si="0"/>
        <v>22.145793157894733</v>
      </c>
      <c r="H28" s="2034">
        <f t="shared" si="0"/>
        <v>4.8130549999999994</v>
      </c>
      <c r="I28" s="2034">
        <f t="shared" si="0"/>
        <v>5.2901899999999999</v>
      </c>
      <c r="J28" s="2034">
        <f t="shared" si="0"/>
        <v>10.913012222222223</v>
      </c>
      <c r="K28" s="2034">
        <f t="shared" si="0"/>
        <v>2.9420415384615386</v>
      </c>
      <c r="L28" s="2034">
        <f t="shared" si="0"/>
        <v>0.38375777777777775</v>
      </c>
      <c r="M28" s="2034">
        <f>AVERAGE(M6:M26)</f>
        <v>0.54297272727272727</v>
      </c>
      <c r="N28" s="1199"/>
      <c r="O28" s="1199"/>
      <c r="P28" s="1170"/>
      <c r="Q28" s="1170"/>
      <c r="R28" s="1170"/>
      <c r="S28" s="1170"/>
      <c r="T28" s="1170"/>
      <c r="U28" s="1170"/>
      <c r="V28" s="1170"/>
    </row>
    <row r="29" spans="1:24" s="1170" customFormat="1" ht="19.7" customHeight="1">
      <c r="A29" s="1884" t="s">
        <v>419</v>
      </c>
      <c r="B29" s="1885"/>
      <c r="C29" s="1886"/>
      <c r="D29" s="1886"/>
      <c r="E29" s="1886"/>
      <c r="F29" s="1886"/>
      <c r="G29" s="1886"/>
      <c r="H29" s="1199"/>
      <c r="I29" s="1199"/>
      <c r="J29" s="1199"/>
      <c r="K29" s="1199"/>
      <c r="L29" s="1199"/>
      <c r="M29" s="1199"/>
      <c r="N29" s="1199"/>
      <c r="O29" s="1199"/>
    </row>
    <row r="30" spans="1:24" ht="16.149999999999999" customHeight="1">
      <c r="A30" s="1884" t="s">
        <v>917</v>
      </c>
      <c r="B30" s="1887"/>
      <c r="C30" s="1888"/>
      <c r="D30" s="1888"/>
      <c r="E30" s="1888"/>
      <c r="F30" s="1888"/>
      <c r="G30" s="1888"/>
      <c r="H30" s="363"/>
      <c r="I30" s="363"/>
      <c r="J30" s="363"/>
      <c r="K30" s="363"/>
      <c r="L30" s="363"/>
      <c r="M30" s="363"/>
    </row>
    <row r="31" spans="1:24">
      <c r="A31" s="1128" t="s">
        <v>1017</v>
      </c>
      <c r="B31" s="1889"/>
      <c r="C31" s="330"/>
      <c r="D31" s="330"/>
      <c r="E31" s="330"/>
      <c r="F31" s="330"/>
      <c r="G31" s="330"/>
    </row>
    <row r="32" spans="1:24">
      <c r="A32" s="1128"/>
      <c r="B32" s="1889"/>
      <c r="C32" s="330"/>
      <c r="D32" s="330"/>
      <c r="E32" s="330"/>
      <c r="F32" s="330"/>
      <c r="G32" s="330"/>
    </row>
    <row r="33" spans="1:15" s="1200" customFormat="1" ht="28.9" customHeight="1">
      <c r="A33" s="2082" t="s">
        <v>441</v>
      </c>
      <c r="B33" s="2083"/>
      <c r="C33" s="2083"/>
      <c r="D33" s="2083"/>
      <c r="E33" s="2083"/>
      <c r="F33" s="2083"/>
      <c r="G33" s="2083"/>
      <c r="H33" s="2083"/>
      <c r="I33" s="2083"/>
      <c r="J33" s="2083"/>
      <c r="K33" s="2083"/>
      <c r="L33" s="2083"/>
      <c r="M33" s="2083"/>
      <c r="N33" s="2083"/>
    </row>
    <row r="34" spans="1:15" ht="78.75">
      <c r="A34" s="367" t="s">
        <v>442</v>
      </c>
      <c r="B34" s="2084" t="s">
        <v>443</v>
      </c>
      <c r="C34" s="368" t="s">
        <v>444</v>
      </c>
      <c r="D34" s="369" t="s">
        <v>445</v>
      </c>
      <c r="E34" s="370" t="s">
        <v>446</v>
      </c>
      <c r="F34" s="369" t="s">
        <v>447</v>
      </c>
      <c r="G34" s="369" t="s">
        <v>448</v>
      </c>
      <c r="H34" s="369" t="s">
        <v>449</v>
      </c>
      <c r="I34" s="369" t="s">
        <v>450</v>
      </c>
      <c r="J34" s="369" t="s">
        <v>451</v>
      </c>
      <c r="K34" s="369" t="s">
        <v>452</v>
      </c>
      <c r="L34" s="369" t="s">
        <v>453</v>
      </c>
      <c r="M34" s="369" t="s">
        <v>454</v>
      </c>
      <c r="N34" s="369" t="s">
        <v>455</v>
      </c>
      <c r="O34" s="330"/>
    </row>
    <row r="35" spans="1:15">
      <c r="A35" s="371"/>
      <c r="B35" s="2085"/>
      <c r="C35" s="372" t="s">
        <v>456</v>
      </c>
      <c r="D35" s="373" t="s">
        <v>456</v>
      </c>
      <c r="E35" s="373" t="s">
        <v>456</v>
      </c>
      <c r="F35" s="373" t="s">
        <v>456</v>
      </c>
      <c r="G35" s="373" t="s">
        <v>456</v>
      </c>
      <c r="H35" s="373" t="s">
        <v>456</v>
      </c>
      <c r="I35" s="373" t="s">
        <v>456</v>
      </c>
      <c r="J35" s="373" t="s">
        <v>456</v>
      </c>
      <c r="K35" s="373" t="s">
        <v>456</v>
      </c>
      <c r="L35" s="373" t="s">
        <v>456</v>
      </c>
      <c r="M35" s="373" t="s">
        <v>456</v>
      </c>
      <c r="N35" s="373" t="s">
        <v>456</v>
      </c>
    </row>
    <row r="36" spans="1:15">
      <c r="A36" s="374" t="s">
        <v>457</v>
      </c>
      <c r="B36" s="2086"/>
      <c r="C36" s="375">
        <v>1</v>
      </c>
      <c r="D36" s="376">
        <v>4</v>
      </c>
      <c r="E36" s="376">
        <v>7</v>
      </c>
      <c r="F36" s="376">
        <v>10</v>
      </c>
      <c r="G36" s="376">
        <v>13</v>
      </c>
      <c r="H36" s="376">
        <v>16</v>
      </c>
      <c r="I36" s="376">
        <v>19</v>
      </c>
      <c r="J36" s="376">
        <v>22</v>
      </c>
      <c r="K36" s="376">
        <v>25</v>
      </c>
      <c r="L36" s="376">
        <v>28</v>
      </c>
      <c r="M36" s="376">
        <v>31</v>
      </c>
      <c r="N36" s="376">
        <v>34</v>
      </c>
    </row>
    <row r="37" spans="1:15">
      <c r="A37" s="377"/>
      <c r="B37" s="378"/>
      <c r="C37" s="379"/>
      <c r="D37" s="380"/>
      <c r="E37" s="380"/>
      <c r="F37" s="380"/>
      <c r="G37" s="380"/>
      <c r="H37" s="380"/>
      <c r="I37" s="380"/>
      <c r="J37" s="380"/>
      <c r="K37" s="380"/>
      <c r="L37" s="380"/>
      <c r="M37" s="380"/>
      <c r="N37" s="380"/>
    </row>
    <row r="38" spans="1:15">
      <c r="A38" s="381" t="s">
        <v>88</v>
      </c>
      <c r="B38" s="382">
        <v>2003</v>
      </c>
      <c r="C38" s="383">
        <v>21245.546999999999</v>
      </c>
      <c r="D38" s="384">
        <v>1.0785800000000001</v>
      </c>
      <c r="E38" s="384">
        <v>8.9310299999999998</v>
      </c>
      <c r="F38" s="384">
        <v>33.52637</v>
      </c>
      <c r="G38" s="384">
        <v>14.190250000000001</v>
      </c>
      <c r="H38" s="384">
        <v>28.415520000000001</v>
      </c>
      <c r="I38" s="384" t="s">
        <v>458</v>
      </c>
      <c r="J38" s="384" t="s">
        <v>459</v>
      </c>
      <c r="K38" s="384">
        <v>13.65574</v>
      </c>
      <c r="L38" s="384" t="s">
        <v>459</v>
      </c>
      <c r="M38" s="384" t="s">
        <v>459</v>
      </c>
      <c r="N38" s="384">
        <v>0.20251</v>
      </c>
    </row>
    <row r="39" spans="1:15">
      <c r="A39" s="385" t="s">
        <v>12</v>
      </c>
      <c r="B39" s="386">
        <v>2012</v>
      </c>
      <c r="C39" s="387">
        <v>4791.9260000000004</v>
      </c>
      <c r="D39" s="388">
        <v>9.0141799999999996</v>
      </c>
      <c r="E39" s="388">
        <v>31.123100000000001</v>
      </c>
      <c r="F39" s="388">
        <v>6.4478</v>
      </c>
      <c r="G39" s="388">
        <v>8.5105900000000005</v>
      </c>
      <c r="H39" s="388">
        <v>18.515930000000001</v>
      </c>
      <c r="I39" s="388" t="s">
        <v>458</v>
      </c>
      <c r="J39" s="388" t="s">
        <v>459</v>
      </c>
      <c r="K39" s="388">
        <v>21.547799999999999</v>
      </c>
      <c r="L39" s="388">
        <v>1.4525699999999999</v>
      </c>
      <c r="M39" s="388">
        <v>0.28649999999999998</v>
      </c>
      <c r="N39" s="388">
        <v>3.1015299999999999</v>
      </c>
    </row>
    <row r="40" spans="1:15">
      <c r="A40" s="389" t="s">
        <v>13</v>
      </c>
      <c r="B40" s="390">
        <v>2013</v>
      </c>
      <c r="C40" s="391">
        <v>121270.012</v>
      </c>
      <c r="D40" s="392">
        <v>12.34323</v>
      </c>
      <c r="E40" s="392">
        <v>11.510820000000001</v>
      </c>
      <c r="F40" s="392">
        <v>20.250129999999999</v>
      </c>
      <c r="G40" s="392">
        <v>13.974309999999999</v>
      </c>
      <c r="H40" s="392">
        <v>29.188009999999998</v>
      </c>
      <c r="I40" s="392" t="s">
        <v>458</v>
      </c>
      <c r="J40" s="392" t="s">
        <v>459</v>
      </c>
      <c r="K40" s="392">
        <v>12.61683</v>
      </c>
      <c r="L40" s="392" t="s">
        <v>459</v>
      </c>
      <c r="M40" s="392" t="s">
        <v>459</v>
      </c>
      <c r="N40" s="392">
        <v>0.11668000000000001</v>
      </c>
    </row>
    <row r="41" spans="1:15">
      <c r="A41" s="385" t="s">
        <v>29</v>
      </c>
      <c r="B41" s="386">
        <v>2013</v>
      </c>
      <c r="C41" s="387">
        <v>11143.852999999999</v>
      </c>
      <c r="D41" s="388">
        <v>3.0415200000000002</v>
      </c>
      <c r="E41" s="388">
        <v>11.2178</v>
      </c>
      <c r="F41" s="388">
        <v>9.3981499999999993</v>
      </c>
      <c r="G41" s="388">
        <v>21.938389999999998</v>
      </c>
      <c r="H41" s="388">
        <v>35.468769999999999</v>
      </c>
      <c r="I41" s="388" t="s">
        <v>458</v>
      </c>
      <c r="J41" s="388">
        <v>6.0991099999999996</v>
      </c>
      <c r="K41" s="388">
        <v>11.22583</v>
      </c>
      <c r="L41" s="388">
        <v>1.0295300000000001</v>
      </c>
      <c r="M41" s="388" t="s">
        <v>460</v>
      </c>
      <c r="N41" s="388">
        <v>0.36617</v>
      </c>
    </row>
    <row r="42" spans="1:15">
      <c r="A42" s="389" t="s">
        <v>204</v>
      </c>
      <c r="B42" s="390">
        <v>2014</v>
      </c>
      <c r="C42" s="391">
        <v>27677.605</v>
      </c>
      <c r="D42" s="392">
        <v>7.1492899999999997</v>
      </c>
      <c r="E42" s="392">
        <v>17.403390000000002</v>
      </c>
      <c r="F42" s="392">
        <v>25.895620000000001</v>
      </c>
      <c r="G42" s="392">
        <v>4.8627700000000003</v>
      </c>
      <c r="H42" s="392">
        <v>24.842410000000001</v>
      </c>
      <c r="I42" s="392" t="s">
        <v>461</v>
      </c>
      <c r="J42" s="392">
        <v>9.1774000000000004</v>
      </c>
      <c r="K42" s="392">
        <v>7.2236799999999999</v>
      </c>
      <c r="L42" s="392">
        <v>3.26925</v>
      </c>
      <c r="M42" s="392" t="s">
        <v>460</v>
      </c>
      <c r="N42" s="392">
        <v>0.17619000000000001</v>
      </c>
    </row>
    <row r="43" spans="1:15" ht="16.5" customHeight="1">
      <c r="A43" s="385" t="s">
        <v>413</v>
      </c>
      <c r="B43" s="386">
        <v>2014</v>
      </c>
      <c r="C43" s="387">
        <v>2861.1909999999998</v>
      </c>
      <c r="D43" s="388">
        <v>4.45695</v>
      </c>
      <c r="E43" s="388">
        <v>13.371919999999999</v>
      </c>
      <c r="F43" s="388">
        <v>27.10802</v>
      </c>
      <c r="G43" s="388">
        <v>14.32253</v>
      </c>
      <c r="H43" s="388">
        <v>16.57715</v>
      </c>
      <c r="I43" s="388" t="s">
        <v>458</v>
      </c>
      <c r="J43" s="388">
        <v>0.70301000000000002</v>
      </c>
      <c r="K43" s="388">
        <v>20.265940000000001</v>
      </c>
      <c r="L43" s="388">
        <v>2.3213900000000001</v>
      </c>
      <c r="M43" s="388" t="s">
        <v>460</v>
      </c>
      <c r="N43" s="388">
        <v>0.87307999999999997</v>
      </c>
    </row>
    <row r="44" spans="1:15">
      <c r="A44" s="389" t="s">
        <v>116</v>
      </c>
      <c r="B44" s="390">
        <v>2012</v>
      </c>
      <c r="C44" s="391">
        <v>7889.3010000000004</v>
      </c>
      <c r="D44" s="392">
        <v>2.8907400000000001</v>
      </c>
      <c r="E44" s="392">
        <v>5.91465</v>
      </c>
      <c r="F44" s="392">
        <v>10.04654</v>
      </c>
      <c r="G44" s="392">
        <v>23.742539999999998</v>
      </c>
      <c r="H44" s="392">
        <v>26.712070000000001</v>
      </c>
      <c r="I44" s="392">
        <v>15.61065</v>
      </c>
      <c r="J44" s="392">
        <v>0.90100999999999998</v>
      </c>
      <c r="K44" s="392">
        <v>9.4838400000000007</v>
      </c>
      <c r="L44" s="392">
        <v>4.3434299999999997</v>
      </c>
      <c r="M44" s="392">
        <v>0.35454000000000002</v>
      </c>
      <c r="N44" s="392" t="s">
        <v>269</v>
      </c>
    </row>
    <row r="45" spans="1:15">
      <c r="A45" s="389" t="s">
        <v>415</v>
      </c>
      <c r="B45" s="390">
        <v>2014</v>
      </c>
      <c r="C45" s="391">
        <v>8312.5759999999991</v>
      </c>
      <c r="D45" s="392">
        <v>5.5711599999999999</v>
      </c>
      <c r="E45" s="392">
        <v>13.372730000000001</v>
      </c>
      <c r="F45" s="392">
        <v>32.27881</v>
      </c>
      <c r="G45" s="392">
        <v>10.2516</v>
      </c>
      <c r="H45" s="392">
        <v>26.797270000000001</v>
      </c>
      <c r="I45" s="392" t="s">
        <v>461</v>
      </c>
      <c r="J45" s="392">
        <v>1.2986200000000001</v>
      </c>
      <c r="K45" s="392">
        <v>9.4424399999999995</v>
      </c>
      <c r="L45" s="392">
        <v>0.98736999999999997</v>
      </c>
      <c r="M45" s="392" t="s">
        <v>460</v>
      </c>
      <c r="N45" s="392" t="s">
        <v>269</v>
      </c>
    </row>
    <row r="46" spans="1:15">
      <c r="A46" s="385" t="s">
        <v>117</v>
      </c>
      <c r="B46" s="386">
        <v>2013</v>
      </c>
      <c r="C46" s="387">
        <v>3130.567</v>
      </c>
      <c r="D46" s="388">
        <v>18.16103</v>
      </c>
      <c r="E46" s="388">
        <v>25.431989999999999</v>
      </c>
      <c r="F46" s="388">
        <v>15.369009999999999</v>
      </c>
      <c r="G46" s="388">
        <v>14.050610000000001</v>
      </c>
      <c r="H46" s="388">
        <v>16.823</v>
      </c>
      <c r="I46" s="388" t="s">
        <v>458</v>
      </c>
      <c r="J46" s="388">
        <v>4.1049100000000003</v>
      </c>
      <c r="K46" s="388">
        <v>5.7956700000000003</v>
      </c>
      <c r="L46" s="388">
        <v>0.22498000000000001</v>
      </c>
      <c r="M46" s="388">
        <v>3.8800000000000001E-2</v>
      </c>
      <c r="N46" s="388" t="s">
        <v>458</v>
      </c>
    </row>
    <row r="47" spans="1:15">
      <c r="A47" s="385" t="s">
        <v>268</v>
      </c>
      <c r="B47" s="386">
        <v>2014</v>
      </c>
      <c r="C47" s="387">
        <v>35022.915000000001</v>
      </c>
      <c r="D47" s="388">
        <v>2.09632</v>
      </c>
      <c r="E47" s="388">
        <v>7.7549599999999996</v>
      </c>
      <c r="F47" s="388">
        <v>16.434370000000001</v>
      </c>
      <c r="G47" s="388">
        <v>26.4771</v>
      </c>
      <c r="H47" s="388">
        <v>18.258320000000001</v>
      </c>
      <c r="I47" s="388" t="s">
        <v>462</v>
      </c>
      <c r="J47" s="388">
        <v>28.978929999999998</v>
      </c>
      <c r="K47" s="388" t="s">
        <v>461</v>
      </c>
      <c r="L47" s="388" t="s">
        <v>461</v>
      </c>
      <c r="M47" s="388" t="s">
        <v>461</v>
      </c>
      <c r="N47" s="388" t="s">
        <v>269</v>
      </c>
    </row>
    <row r="48" spans="1:15">
      <c r="A48" s="385" t="s">
        <v>410</v>
      </c>
      <c r="B48" s="386">
        <v>2014</v>
      </c>
      <c r="C48" s="393">
        <v>6757.8180000000002</v>
      </c>
      <c r="D48" s="388" t="s">
        <v>463</v>
      </c>
      <c r="E48" s="388">
        <v>38.181719999999999</v>
      </c>
      <c r="F48" s="388">
        <v>25.024069999999998</v>
      </c>
      <c r="G48" s="388">
        <v>10.19448</v>
      </c>
      <c r="H48" s="388">
        <v>16.29233</v>
      </c>
      <c r="I48" s="388">
        <v>1.7767900000000001</v>
      </c>
      <c r="J48" s="388">
        <v>1.6399900000000001</v>
      </c>
      <c r="K48" s="388">
        <v>6.5266799999999998</v>
      </c>
      <c r="L48" s="388">
        <v>0.32240999999999997</v>
      </c>
      <c r="M48" s="388">
        <v>4.1529999999999997E-2</v>
      </c>
      <c r="N48" s="388" t="s">
        <v>269</v>
      </c>
    </row>
    <row r="49" spans="1:37">
      <c r="A49" s="389" t="s">
        <v>198</v>
      </c>
      <c r="B49" s="390">
        <v>2014</v>
      </c>
      <c r="C49" s="391"/>
      <c r="D49" s="392">
        <v>15.03403</v>
      </c>
      <c r="E49" s="392">
        <v>26.32152</v>
      </c>
      <c r="F49" s="392">
        <v>26.009889999999999</v>
      </c>
      <c r="G49" s="392">
        <v>9.3986300000000007</v>
      </c>
      <c r="H49" s="392">
        <v>13.20276</v>
      </c>
      <c r="I49" s="392"/>
      <c r="J49" s="392">
        <v>3.4939999999999998</v>
      </c>
      <c r="K49" s="392">
        <v>6.2514599999999998</v>
      </c>
      <c r="L49" s="392" t="s">
        <v>459</v>
      </c>
      <c r="M49" s="392" t="s">
        <v>459</v>
      </c>
      <c r="N49" s="392">
        <v>0.28771000000000002</v>
      </c>
    </row>
    <row r="50" spans="1:37">
      <c r="A50" s="389" t="s">
        <v>326</v>
      </c>
      <c r="B50" s="390">
        <v>2014</v>
      </c>
      <c r="C50" s="391">
        <v>67081.900999999998</v>
      </c>
      <c r="D50" s="392">
        <v>7.78939</v>
      </c>
      <c r="E50" s="392">
        <v>13.41263</v>
      </c>
      <c r="F50" s="392">
        <v>21.282620000000001</v>
      </c>
      <c r="G50" s="392">
        <v>25.670089999999998</v>
      </c>
      <c r="H50" s="392">
        <v>17.356200000000001</v>
      </c>
      <c r="I50" s="392" t="s">
        <v>458</v>
      </c>
      <c r="J50" s="392">
        <v>0.47448000000000001</v>
      </c>
      <c r="K50" s="392">
        <v>12.7043</v>
      </c>
      <c r="L50" s="392">
        <v>1.1595</v>
      </c>
      <c r="M50" s="392">
        <v>8.4019999999999997E-2</v>
      </c>
      <c r="N50" s="392">
        <v>6.6780000000000006E-2</v>
      </c>
    </row>
    <row r="51" spans="1:37">
      <c r="A51" s="389" t="s">
        <v>412</v>
      </c>
      <c r="B51" s="390" t="s">
        <v>10</v>
      </c>
      <c r="C51" s="391" t="s">
        <v>10</v>
      </c>
      <c r="D51" s="392" t="s">
        <v>10</v>
      </c>
      <c r="E51" s="392" t="s">
        <v>10</v>
      </c>
      <c r="F51" s="392" t="s">
        <v>10</v>
      </c>
      <c r="G51" s="392" t="s">
        <v>10</v>
      </c>
      <c r="H51" s="392" t="s">
        <v>10</v>
      </c>
      <c r="I51" s="392" t="s">
        <v>10</v>
      </c>
      <c r="J51" s="392" t="s">
        <v>10</v>
      </c>
      <c r="K51" s="392" t="s">
        <v>10</v>
      </c>
      <c r="L51" s="392" t="s">
        <v>10</v>
      </c>
      <c r="M51" s="392" t="s">
        <v>10</v>
      </c>
      <c r="N51" s="392" t="s">
        <v>10</v>
      </c>
    </row>
    <row r="52" spans="1:37">
      <c r="A52" s="385" t="s">
        <v>414</v>
      </c>
      <c r="B52" s="386">
        <v>2010</v>
      </c>
      <c r="C52" s="387">
        <v>1950.0060000000001</v>
      </c>
      <c r="D52" s="388">
        <v>7.3497500000000002</v>
      </c>
      <c r="E52" s="388">
        <v>9.9206699999999994</v>
      </c>
      <c r="F52" s="388">
        <v>21.017119999999998</v>
      </c>
      <c r="G52" s="388">
        <v>18.379539999999999</v>
      </c>
      <c r="H52" s="388">
        <v>20.14724</v>
      </c>
      <c r="I52" s="388">
        <v>1.37307</v>
      </c>
      <c r="J52" s="388">
        <v>5.2369399999999997</v>
      </c>
      <c r="K52" s="388">
        <v>13.64034</v>
      </c>
      <c r="L52" s="388">
        <v>2.10311</v>
      </c>
      <c r="M52" s="388">
        <v>0.25529000000000002</v>
      </c>
      <c r="N52" s="388">
        <v>0.57691999999999999</v>
      </c>
    </row>
    <row r="53" spans="1:37">
      <c r="A53" s="389" t="s">
        <v>78</v>
      </c>
      <c r="B53" s="390">
        <v>2014</v>
      </c>
      <c r="C53" s="391">
        <v>3217.9569999999999</v>
      </c>
      <c r="D53" s="392">
        <v>3.6268899999999999</v>
      </c>
      <c r="E53" s="392">
        <v>22.922750000000001</v>
      </c>
      <c r="F53" s="392">
        <v>26.669149999999998</v>
      </c>
      <c r="G53" s="392">
        <v>10.11834</v>
      </c>
      <c r="H53" s="392">
        <v>22.882169999999999</v>
      </c>
      <c r="I53" s="392" t="s">
        <v>458</v>
      </c>
      <c r="J53" s="392">
        <v>1.9331100000000001</v>
      </c>
      <c r="K53" s="392">
        <v>5.2908600000000003</v>
      </c>
      <c r="L53" s="392">
        <v>6.3359300000000003</v>
      </c>
      <c r="M53" s="392">
        <v>6.5250000000000002E-2</v>
      </c>
      <c r="N53" s="392">
        <v>0.15554999999999999</v>
      </c>
    </row>
    <row r="54" spans="1:37">
      <c r="A54" s="385" t="s">
        <v>199</v>
      </c>
      <c r="B54" s="386">
        <v>2014</v>
      </c>
      <c r="C54" s="387">
        <v>16646.580000000002</v>
      </c>
      <c r="D54" s="388">
        <v>5.7950699999999999</v>
      </c>
      <c r="E54" s="388">
        <v>14.41695</v>
      </c>
      <c r="F54" s="388">
        <v>18.190460000000002</v>
      </c>
      <c r="G54" s="388">
        <v>6.0785200000000001</v>
      </c>
      <c r="H54" s="388">
        <v>34.361409999999999</v>
      </c>
      <c r="I54" s="388" t="s">
        <v>458</v>
      </c>
      <c r="J54" s="388" t="s">
        <v>459</v>
      </c>
      <c r="K54" s="388">
        <v>19.232340000000001</v>
      </c>
      <c r="L54" s="388" t="s">
        <v>464</v>
      </c>
      <c r="M54" s="388">
        <v>1.8756699999999999</v>
      </c>
      <c r="N54" s="388">
        <v>4.9579999999999999E-2</v>
      </c>
    </row>
    <row r="55" spans="1:37">
      <c r="A55" s="385" t="s">
        <v>80</v>
      </c>
      <c r="B55" s="386">
        <v>2014</v>
      </c>
      <c r="C55" s="387">
        <v>7825.9129999999996</v>
      </c>
      <c r="D55" s="388" t="s">
        <v>269</v>
      </c>
      <c r="E55" s="388">
        <v>10.04998</v>
      </c>
      <c r="F55" s="388">
        <v>38.505090000000003</v>
      </c>
      <c r="G55" s="388">
        <v>17.23734</v>
      </c>
      <c r="H55" s="388">
        <v>16.230889999999999</v>
      </c>
      <c r="I55" s="388">
        <v>0.49170999999999998</v>
      </c>
      <c r="J55" s="388" t="s">
        <v>458</v>
      </c>
      <c r="K55" s="388">
        <v>3.9681999999999999</v>
      </c>
      <c r="L55" s="388">
        <v>13.06457</v>
      </c>
      <c r="M55" s="388">
        <v>0.45222000000000001</v>
      </c>
      <c r="N55" s="388" t="s">
        <v>269</v>
      </c>
    </row>
    <row r="56" spans="1:37">
      <c r="A56" s="385" t="s">
        <v>440</v>
      </c>
      <c r="B56" s="386">
        <v>2014</v>
      </c>
      <c r="C56" s="387">
        <v>5346.0219999999999</v>
      </c>
      <c r="D56" s="388">
        <v>9.38856</v>
      </c>
      <c r="E56" s="388">
        <v>24.103359999999999</v>
      </c>
      <c r="F56" s="388">
        <v>10.15771</v>
      </c>
      <c r="G56" s="388">
        <v>22.179169999999999</v>
      </c>
      <c r="H56" s="388">
        <v>22.38485</v>
      </c>
      <c r="I56" s="388" t="s">
        <v>458</v>
      </c>
      <c r="J56" s="388" t="s">
        <v>459</v>
      </c>
      <c r="K56" s="388">
        <v>11.786350000000001</v>
      </c>
      <c r="L56" s="388" t="s">
        <v>459</v>
      </c>
      <c r="M56" s="388" t="s">
        <v>459</v>
      </c>
      <c r="N56" s="388" t="s">
        <v>269</v>
      </c>
    </row>
    <row r="57" spans="1:37">
      <c r="A57" s="389" t="s">
        <v>35</v>
      </c>
      <c r="B57" s="390">
        <v>2014</v>
      </c>
      <c r="C57" s="391">
        <v>2159.7629999999999</v>
      </c>
      <c r="D57" s="392">
        <v>0.99326999999999999</v>
      </c>
      <c r="E57" s="392">
        <v>10.068070000000001</v>
      </c>
      <c r="F57" s="392">
        <v>35.554180000000002</v>
      </c>
      <c r="G57" s="392">
        <v>24.931329999999999</v>
      </c>
      <c r="H57" s="392">
        <v>16.313770000000002</v>
      </c>
      <c r="I57" s="392" t="s">
        <v>458</v>
      </c>
      <c r="J57" s="392">
        <v>4.7309599999999996</v>
      </c>
      <c r="K57" s="392">
        <v>5.7759200000000002</v>
      </c>
      <c r="L57" s="392">
        <v>1.6324999999999998</v>
      </c>
      <c r="M57" s="392" t="s">
        <v>460</v>
      </c>
      <c r="N57" s="392" t="s">
        <v>269</v>
      </c>
    </row>
    <row r="58" spans="1:37">
      <c r="A58" s="385" t="s">
        <v>270</v>
      </c>
      <c r="B58" s="386">
        <v>2011</v>
      </c>
      <c r="C58" s="387">
        <v>15296.824000000001</v>
      </c>
      <c r="D58" s="388">
        <v>6.1180099999999999</v>
      </c>
      <c r="E58" s="388" t="s">
        <v>465</v>
      </c>
      <c r="F58" s="388">
        <v>27.266940000000002</v>
      </c>
      <c r="G58" s="388" t="s">
        <v>462</v>
      </c>
      <c r="H58" s="388">
        <v>39.064309999999999</v>
      </c>
      <c r="I58" s="388" t="s">
        <v>269</v>
      </c>
      <c r="J58" s="388">
        <v>6.1307600000000004</v>
      </c>
      <c r="K58" s="388">
        <v>17.844670000000001</v>
      </c>
      <c r="L58" s="388" t="s">
        <v>459</v>
      </c>
      <c r="M58" s="388" t="s">
        <v>459</v>
      </c>
      <c r="N58" s="388">
        <v>3.57531</v>
      </c>
    </row>
    <row r="59" spans="1:37">
      <c r="A59" s="394"/>
      <c r="B59" s="395"/>
      <c r="C59" s="396"/>
      <c r="D59" s="397"/>
      <c r="E59" s="397"/>
      <c r="F59" s="397"/>
      <c r="G59" s="397"/>
      <c r="H59" s="397"/>
      <c r="I59" s="397"/>
      <c r="J59" s="397"/>
      <c r="K59" s="397"/>
      <c r="L59" s="397"/>
      <c r="M59" s="397"/>
      <c r="N59" s="397"/>
    </row>
    <row r="60" spans="1:37">
      <c r="A60" s="366" t="s">
        <v>466</v>
      </c>
      <c r="B60" s="365"/>
      <c r="C60" s="364"/>
      <c r="D60" s="363"/>
      <c r="E60" s="363"/>
      <c r="F60" s="363"/>
      <c r="G60" s="363"/>
      <c r="H60" s="363"/>
      <c r="I60" s="363"/>
      <c r="J60" s="363"/>
      <c r="K60" s="363"/>
      <c r="L60" s="363"/>
      <c r="M60" s="363"/>
      <c r="N60" s="363"/>
    </row>
    <row r="61" spans="1:37" ht="15">
      <c r="A61" s="398" t="s">
        <v>467</v>
      </c>
      <c r="B61" s="256"/>
      <c r="C61" s="399"/>
      <c r="D61" s="256"/>
      <c r="E61" s="256"/>
      <c r="F61" s="256"/>
      <c r="G61" s="256"/>
      <c r="H61" s="256"/>
      <c r="I61" s="256"/>
      <c r="J61" s="256"/>
      <c r="K61" s="256"/>
      <c r="L61" s="256"/>
      <c r="M61" s="256"/>
      <c r="N61" s="256"/>
      <c r="W61"/>
      <c r="X61"/>
      <c r="Y61"/>
    </row>
    <row r="62" spans="1:37" ht="15">
      <c r="A62" s="366" t="s">
        <v>468</v>
      </c>
      <c r="B62" s="256"/>
      <c r="C62" s="399"/>
      <c r="D62" s="256"/>
      <c r="E62" s="256"/>
      <c r="F62" s="256"/>
      <c r="G62" s="256"/>
      <c r="H62" s="256"/>
      <c r="I62" s="256"/>
      <c r="J62" s="256"/>
      <c r="K62" s="256"/>
      <c r="L62" s="256"/>
      <c r="M62" s="256"/>
      <c r="N62" s="256"/>
      <c r="W62"/>
      <c r="X62"/>
      <c r="Y62"/>
      <c r="Z62" s="401"/>
      <c r="AA62" s="402"/>
      <c r="AB62" s="402"/>
      <c r="AC62" s="402"/>
      <c r="AD62" s="402"/>
      <c r="AE62" s="402"/>
      <c r="AF62" s="402"/>
      <c r="AG62" s="402"/>
      <c r="AH62" s="402"/>
      <c r="AI62" s="402"/>
      <c r="AJ62" s="402"/>
      <c r="AK62" s="402"/>
    </row>
    <row r="63" spans="1:37" ht="15">
      <c r="A63" s="400" t="s">
        <v>472</v>
      </c>
      <c r="B63" s="256"/>
      <c r="C63" s="399"/>
      <c r="D63" s="256"/>
      <c r="E63" s="256"/>
      <c r="F63" s="256"/>
      <c r="G63" s="256"/>
      <c r="H63" s="256"/>
      <c r="I63" s="256"/>
      <c r="J63" s="256"/>
      <c r="K63" s="256"/>
      <c r="L63" s="256"/>
      <c r="M63" s="256"/>
      <c r="N63" s="256"/>
      <c r="W63"/>
      <c r="X63"/>
      <c r="Y63"/>
      <c r="Z63" s="401"/>
      <c r="AA63" s="402"/>
      <c r="AB63" s="402"/>
      <c r="AC63" s="402"/>
      <c r="AD63" s="402"/>
      <c r="AE63" s="402"/>
      <c r="AF63" s="402"/>
      <c r="AG63" s="402"/>
      <c r="AH63" s="402"/>
      <c r="AI63" s="402"/>
      <c r="AJ63" s="402"/>
      <c r="AK63" s="402"/>
    </row>
    <row r="64" spans="1:37" ht="15">
      <c r="A64" s="366" t="s">
        <v>469</v>
      </c>
      <c r="B64" s="256"/>
      <c r="C64" s="399"/>
      <c r="D64" s="256"/>
      <c r="E64" s="256"/>
      <c r="F64" s="256"/>
      <c r="G64" s="256"/>
      <c r="H64" s="256"/>
      <c r="I64" s="256"/>
      <c r="J64" s="256"/>
      <c r="K64" s="256"/>
      <c r="L64" s="256"/>
      <c r="M64" s="256"/>
      <c r="N64" s="256"/>
      <c r="W64"/>
      <c r="X64"/>
      <c r="Y64"/>
      <c r="Z64" s="403"/>
    </row>
    <row r="65" spans="1:26" ht="15">
      <c r="A65" s="366" t="s">
        <v>470</v>
      </c>
      <c r="B65" s="256"/>
      <c r="C65" s="399"/>
      <c r="D65" s="256"/>
      <c r="E65" s="256"/>
      <c r="F65" s="256"/>
      <c r="G65" s="256"/>
      <c r="H65" s="256"/>
      <c r="I65" s="256"/>
      <c r="J65" s="256"/>
      <c r="K65" s="256"/>
      <c r="L65" s="256"/>
      <c r="M65" s="256"/>
      <c r="N65" s="256"/>
      <c r="W65"/>
      <c r="X65"/>
      <c r="Y65"/>
      <c r="Z65" s="403"/>
    </row>
    <row r="66" spans="1:26" ht="15">
      <c r="A66" s="366" t="s">
        <v>471</v>
      </c>
      <c r="B66" s="256"/>
      <c r="C66" s="399"/>
      <c r="D66" s="256"/>
      <c r="E66" s="256"/>
      <c r="F66" s="256"/>
      <c r="G66" s="256"/>
      <c r="H66" s="256"/>
      <c r="I66" s="256"/>
      <c r="J66" s="256"/>
      <c r="K66" s="256"/>
      <c r="L66" s="256"/>
      <c r="M66" s="256"/>
      <c r="N66" s="256"/>
      <c r="W66"/>
      <c r="X66"/>
      <c r="Y66"/>
      <c r="Z66" s="403"/>
    </row>
    <row r="67" spans="1:26" ht="15">
      <c r="A67" s="366" t="s">
        <v>473</v>
      </c>
      <c r="B67" s="365"/>
      <c r="C67" s="364"/>
      <c r="D67" s="363"/>
      <c r="E67" s="363"/>
      <c r="F67" s="363"/>
      <c r="G67" s="363"/>
      <c r="H67" s="363"/>
      <c r="I67" s="363"/>
      <c r="J67" s="363"/>
      <c r="K67" s="363"/>
      <c r="L67" s="363"/>
      <c r="M67" s="363"/>
      <c r="N67" s="363"/>
      <c r="W67"/>
      <c r="X67"/>
      <c r="Y67"/>
    </row>
    <row r="68" spans="1:26" ht="10.35" customHeight="1">
      <c r="A68" s="404"/>
      <c r="B68" s="365"/>
      <c r="C68" s="364"/>
      <c r="D68" s="363"/>
      <c r="E68" s="363"/>
      <c r="F68" s="363"/>
      <c r="G68" s="363"/>
      <c r="H68" s="363"/>
      <c r="I68" s="363"/>
      <c r="J68" s="363"/>
      <c r="K68" s="363"/>
      <c r="L68" s="363"/>
      <c r="M68" s="363"/>
      <c r="N68" s="363"/>
      <c r="W68"/>
      <c r="X68"/>
      <c r="Y68"/>
    </row>
    <row r="69" spans="1:26">
      <c r="A69" s="808" t="s">
        <v>474</v>
      </c>
      <c r="B69" s="365"/>
      <c r="C69" s="364"/>
      <c r="D69" s="363"/>
      <c r="E69" s="363"/>
      <c r="F69" s="363"/>
      <c r="G69" s="363"/>
      <c r="H69" s="363"/>
      <c r="I69" s="363"/>
      <c r="J69" s="363"/>
      <c r="K69" s="363"/>
      <c r="L69" s="363"/>
      <c r="M69" s="363"/>
      <c r="N69" s="363"/>
    </row>
  </sheetData>
  <mergeCells count="5">
    <mergeCell ref="A1:J1"/>
    <mergeCell ref="N3:O3"/>
    <mergeCell ref="A33:N33"/>
    <mergeCell ref="B34:B36"/>
    <mergeCell ref="X2:AL2"/>
  </mergeCells>
  <pageMargins left="0.2" right="0.18" top="0.44" bottom="0.39" header="0.31496062992125984" footer="0.31496062992125984"/>
  <pageSetup paperSize="9" scale="51" orientation="landscape" horizontalDpi="4294967293" r:id="rId1"/>
  <drawing r:id="rId2"/>
  <extLst>
    <ext xmlns:x14="http://schemas.microsoft.com/office/spreadsheetml/2009/9/main" uri="{05C60535-1F16-4fd2-B633-F4F36F0B64E0}">
      <x14:sparklineGroups xmlns:xm="http://schemas.microsoft.com/office/excel/2006/main">
        <x14:sparklineGroup manualMax="0" manualMin="0" type="column" displayEmptyCellsAs="gap" minAxisType="custom"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D59</xm:sqref>
            </x14:sparkline>
            <x14:sparkline>
              <xm:sqref>E59</xm:sqref>
            </x14:sparkline>
            <x14:sparkline>
              <xm:sqref>F59</xm:sqref>
            </x14:sparkline>
            <x14:sparkline>
              <xm:sqref>G59</xm:sqref>
            </x14:sparkline>
            <x14:sparkline>
              <xm:sqref>H59</xm:sqref>
            </x14:sparkline>
            <x14:sparkline>
              <xm:sqref>I59</xm:sqref>
            </x14:sparkline>
            <x14:sparkline>
              <xm:sqref>J59</xm:sqref>
            </x14:sparkline>
            <x14:sparkline>
              <xm:sqref>K59</xm:sqref>
            </x14:sparkline>
            <x14:sparkline>
              <xm:sqref>L59</xm:sqref>
            </x14:sparkline>
            <x14:sparkline>
              <xm:sqref>M59</xm:sqref>
            </x14:sparkline>
            <x14:sparkline>
              <xm:sqref>N59</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sheetPr>
    <pageSetUpPr fitToPage="1"/>
  </sheetPr>
  <dimension ref="A1:AL78"/>
  <sheetViews>
    <sheetView zoomScale="60" zoomScaleNormal="60" zoomScalePageLayoutView="125" workbookViewId="0"/>
  </sheetViews>
  <sheetFormatPr baseColWidth="10" defaultColWidth="10.77734375" defaultRowHeight="14.25"/>
  <cols>
    <col min="1" max="1" width="9.77734375" style="405" customWidth="1"/>
    <col min="2" max="16" width="4.77734375" style="405" customWidth="1"/>
    <col min="17" max="17" width="2.77734375" style="405" customWidth="1"/>
    <col min="18" max="18" width="10.77734375" style="405"/>
    <col min="19" max="20" width="3.77734375" style="405" customWidth="1"/>
    <col min="21" max="21" width="4.77734375" style="405" customWidth="1"/>
    <col min="22" max="22" width="2.21875" style="405" customWidth="1"/>
    <col min="23" max="23" width="10.77734375" style="405"/>
    <col min="24" max="25" width="3.77734375" style="405" customWidth="1"/>
    <col min="26" max="26" width="5" style="405" customWidth="1"/>
    <col min="27" max="27" width="3.44140625" style="405" customWidth="1"/>
    <col min="28" max="28" width="10.77734375" style="405"/>
    <col min="29" max="30" width="3.77734375" style="405" customWidth="1"/>
    <col min="31" max="31" width="4.21875" style="405" bestFit="1" customWidth="1"/>
    <col min="32" max="16384" width="10.77734375" style="405"/>
  </cols>
  <sheetData>
    <row r="1" spans="1:38" ht="18.399999999999999" customHeight="1">
      <c r="A1" s="1206" t="s">
        <v>475</v>
      </c>
      <c r="B1" s="1207"/>
      <c r="C1" s="1208"/>
      <c r="D1" s="1207"/>
      <c r="E1" s="1207"/>
      <c r="F1" s="1208"/>
      <c r="G1" s="1207"/>
      <c r="H1" s="1207"/>
      <c r="I1" s="1208"/>
      <c r="J1" s="1207"/>
      <c r="K1" s="1202"/>
      <c r="L1" s="1209"/>
      <c r="M1" s="1202"/>
      <c r="N1" s="1202"/>
      <c r="O1" s="1209"/>
      <c r="P1" s="1202"/>
      <c r="Q1" s="1202"/>
      <c r="R1" s="1210"/>
    </row>
    <row r="2" spans="1:38" ht="18.399999999999999" customHeight="1">
      <c r="A2" s="2090" t="s">
        <v>999</v>
      </c>
      <c r="B2" s="2090"/>
      <c r="C2" s="2090"/>
      <c r="D2" s="2090"/>
      <c r="E2" s="2090"/>
      <c r="F2" s="2090"/>
      <c r="G2" s="2090"/>
      <c r="H2" s="2090"/>
      <c r="I2" s="2090"/>
      <c r="J2" s="2090"/>
      <c r="K2" s="1487"/>
      <c r="L2" s="1487"/>
      <c r="M2" s="1487"/>
      <c r="N2" s="1487"/>
      <c r="O2" s="1487"/>
      <c r="P2" s="1487"/>
      <c r="Q2" s="1487"/>
      <c r="R2" s="1487"/>
    </row>
    <row r="3" spans="1:38" ht="27.2" customHeight="1">
      <c r="A3" s="407"/>
      <c r="B3" s="2094" t="s">
        <v>476</v>
      </c>
      <c r="C3" s="2094"/>
      <c r="D3" s="2094"/>
      <c r="E3" s="2094"/>
      <c r="F3" s="2094"/>
      <c r="G3" s="2095" t="s">
        <v>477</v>
      </c>
      <c r="H3" s="2095"/>
      <c r="I3" s="2095"/>
      <c r="J3" s="2095"/>
      <c r="K3" s="2095"/>
      <c r="L3" s="2094" t="s">
        <v>478</v>
      </c>
      <c r="M3" s="2094"/>
      <c r="N3" s="2094"/>
      <c r="O3" s="2094"/>
      <c r="P3" s="2094"/>
      <c r="Q3" s="408"/>
      <c r="R3" s="407"/>
      <c r="S3" s="2091" t="s">
        <v>476</v>
      </c>
      <c r="T3" s="2092"/>
      <c r="U3" s="2093"/>
      <c r="W3" s="407"/>
      <c r="X3" s="2091" t="s">
        <v>479</v>
      </c>
      <c r="Y3" s="2092"/>
      <c r="Z3" s="2093"/>
      <c r="AB3" s="407"/>
      <c r="AC3" s="2091" t="s">
        <v>480</v>
      </c>
      <c r="AD3" s="2092"/>
      <c r="AE3" s="2093"/>
    </row>
    <row r="4" spans="1:38" s="1205" customFormat="1" ht="19.149999999999999" customHeight="1">
      <c r="A4" s="409"/>
      <c r="B4" s="409" t="s">
        <v>335</v>
      </c>
      <c r="C4" s="409" t="s">
        <v>317</v>
      </c>
      <c r="D4" s="409">
        <v>2012</v>
      </c>
      <c r="E4" s="409">
        <v>2013</v>
      </c>
      <c r="F4" s="409" t="s">
        <v>320</v>
      </c>
      <c r="G4" s="410" t="s">
        <v>335</v>
      </c>
      <c r="H4" s="410" t="s">
        <v>317</v>
      </c>
      <c r="I4" s="410">
        <v>2012</v>
      </c>
      <c r="J4" s="410">
        <v>2013</v>
      </c>
      <c r="K4" s="410">
        <v>2014</v>
      </c>
      <c r="L4" s="409">
        <v>2000</v>
      </c>
      <c r="M4" s="409">
        <v>2010</v>
      </c>
      <c r="N4" s="409">
        <v>2012</v>
      </c>
      <c r="O4" s="409">
        <v>2013</v>
      </c>
      <c r="P4" s="409">
        <v>2014</v>
      </c>
      <c r="Q4" s="153"/>
      <c r="R4" s="409"/>
      <c r="S4" s="409" t="s">
        <v>335</v>
      </c>
      <c r="T4" s="409" t="s">
        <v>317</v>
      </c>
      <c r="U4" s="737" t="s">
        <v>320</v>
      </c>
      <c r="V4" s="1203"/>
      <c r="W4" s="409"/>
      <c r="X4" s="409" t="s">
        <v>335</v>
      </c>
      <c r="Y4" s="409" t="s">
        <v>317</v>
      </c>
      <c r="Z4" s="737" t="s">
        <v>320</v>
      </c>
      <c r="AA4" s="1204"/>
      <c r="AB4" s="409"/>
      <c r="AC4" s="409" t="s">
        <v>335</v>
      </c>
      <c r="AD4" s="409" t="s">
        <v>317</v>
      </c>
      <c r="AE4" s="737" t="s">
        <v>320</v>
      </c>
      <c r="AG4"/>
      <c r="AH4"/>
      <c r="AI4"/>
      <c r="AJ4"/>
      <c r="AK4"/>
      <c r="AL4"/>
    </row>
    <row r="5" spans="1:38" ht="15">
      <c r="A5" s="1225"/>
      <c r="B5" s="1225"/>
      <c r="C5" s="1225"/>
      <c r="D5" s="1225"/>
      <c r="E5" s="1225"/>
      <c r="F5" s="1225"/>
      <c r="G5" s="1225"/>
      <c r="H5" s="1225"/>
      <c r="I5" s="1225"/>
      <c r="J5" s="1225"/>
      <c r="K5" s="1225"/>
      <c r="L5" s="1225"/>
      <c r="M5" s="1225"/>
      <c r="N5" s="1225"/>
      <c r="O5" s="1225"/>
      <c r="P5" s="1225"/>
      <c r="Q5" s="120"/>
      <c r="R5" s="1225"/>
      <c r="S5" s="1225"/>
      <c r="T5" s="1225"/>
      <c r="U5" s="1231"/>
      <c r="V5" s="809"/>
      <c r="W5" s="1225"/>
      <c r="X5" s="1225"/>
      <c r="Y5" s="1225"/>
      <c r="Z5" s="1231"/>
      <c r="AA5" s="809"/>
      <c r="AB5" s="1225"/>
      <c r="AC5" s="1225"/>
      <c r="AD5" s="1225"/>
      <c r="AE5" s="1231"/>
      <c r="AG5"/>
      <c r="AH5"/>
      <c r="AI5"/>
      <c r="AJ5"/>
      <c r="AK5"/>
      <c r="AL5"/>
    </row>
    <row r="6" spans="1:38" ht="15">
      <c r="A6" s="2039" t="s">
        <v>130</v>
      </c>
      <c r="B6" s="1214">
        <v>21.077940000000002</v>
      </c>
      <c r="C6" s="1214">
        <v>19.899999999999999</v>
      </c>
      <c r="D6" s="1227" t="s">
        <v>10</v>
      </c>
      <c r="E6" s="1227" t="s">
        <v>10</v>
      </c>
      <c r="F6" s="1227" t="s">
        <v>10</v>
      </c>
      <c r="G6" s="1228">
        <v>19.342569999999998</v>
      </c>
      <c r="H6" s="1214">
        <v>16.7</v>
      </c>
      <c r="I6" s="1227" t="s">
        <v>10</v>
      </c>
      <c r="J6" s="1227" t="s">
        <v>10</v>
      </c>
      <c r="K6" s="1227" t="s">
        <v>10</v>
      </c>
      <c r="L6" s="1214">
        <v>11.010210000000001</v>
      </c>
      <c r="M6" s="1214">
        <v>12.5</v>
      </c>
      <c r="N6" s="1227" t="s">
        <v>10</v>
      </c>
      <c r="O6" s="1227" t="s">
        <v>10</v>
      </c>
      <c r="P6" s="1227" t="s">
        <v>10</v>
      </c>
      <c r="Q6" s="2040"/>
      <c r="R6" s="2039" t="s">
        <v>28</v>
      </c>
      <c r="S6" s="1214">
        <v>21.077940000000002</v>
      </c>
      <c r="T6" s="1214">
        <v>19.899999999999999</v>
      </c>
      <c r="U6" s="1227" t="s">
        <v>10</v>
      </c>
      <c r="V6" s="2040"/>
      <c r="W6" s="2039" t="s">
        <v>28</v>
      </c>
      <c r="X6" s="1228">
        <v>19.342569999999998</v>
      </c>
      <c r="Y6" s="1214">
        <v>16.7</v>
      </c>
      <c r="Z6" s="1227" t="s">
        <v>10</v>
      </c>
      <c r="AA6" s="2041"/>
      <c r="AB6" s="2039" t="s">
        <v>28</v>
      </c>
      <c r="AC6" s="1214">
        <v>11.010210000000001</v>
      </c>
      <c r="AD6" s="1214">
        <v>12.5</v>
      </c>
      <c r="AE6" s="1227" t="s">
        <v>10</v>
      </c>
      <c r="AG6"/>
      <c r="AH6"/>
      <c r="AI6"/>
      <c r="AJ6"/>
      <c r="AK6"/>
      <c r="AL6"/>
    </row>
    <row r="7" spans="1:38" ht="15">
      <c r="A7" s="2039" t="s">
        <v>12</v>
      </c>
      <c r="B7" s="1214">
        <v>48</v>
      </c>
      <c r="C7" s="1214">
        <v>33</v>
      </c>
      <c r="D7" s="1214">
        <v>37</v>
      </c>
      <c r="E7" s="1214">
        <v>34</v>
      </c>
      <c r="F7" s="1214">
        <v>35</v>
      </c>
      <c r="G7" s="1214">
        <v>25</v>
      </c>
      <c r="H7" s="1214">
        <v>21</v>
      </c>
      <c r="I7" s="1214">
        <v>20</v>
      </c>
      <c r="J7" s="1214">
        <v>17</v>
      </c>
      <c r="K7" s="1214">
        <v>18</v>
      </c>
      <c r="L7" s="1214">
        <v>23</v>
      </c>
      <c r="M7" s="1214">
        <v>20</v>
      </c>
      <c r="N7" s="1214">
        <v>19</v>
      </c>
      <c r="O7" s="1214">
        <v>23</v>
      </c>
      <c r="P7" s="1214">
        <v>22</v>
      </c>
      <c r="Q7" s="2040"/>
      <c r="R7" s="2039" t="s">
        <v>12</v>
      </c>
      <c r="S7" s="1214">
        <v>48</v>
      </c>
      <c r="T7" s="1214">
        <v>33</v>
      </c>
      <c r="U7" s="1214">
        <v>35</v>
      </c>
      <c r="V7" s="2040"/>
      <c r="W7" s="2039" t="s">
        <v>12</v>
      </c>
      <c r="X7" s="1228">
        <v>25</v>
      </c>
      <c r="Y7" s="1228">
        <v>21</v>
      </c>
      <c r="Z7" s="1228">
        <v>18</v>
      </c>
      <c r="AA7" s="2041"/>
      <c r="AB7" s="2039" t="s">
        <v>12</v>
      </c>
      <c r="AC7" s="1214">
        <v>23</v>
      </c>
      <c r="AD7" s="1214">
        <v>20</v>
      </c>
      <c r="AE7" s="1214">
        <v>22</v>
      </c>
      <c r="AG7"/>
      <c r="AH7"/>
      <c r="AI7"/>
      <c r="AJ7"/>
      <c r="AK7"/>
      <c r="AL7"/>
    </row>
    <row r="8" spans="1:38" ht="15">
      <c r="A8" s="2039" t="s">
        <v>721</v>
      </c>
      <c r="B8" s="1898">
        <v>18.739000000000001</v>
      </c>
      <c r="C8" s="2042">
        <v>12.28107</v>
      </c>
      <c r="D8" s="1214">
        <v>10.77064</v>
      </c>
      <c r="E8" s="1214">
        <v>17.102869999999999</v>
      </c>
      <c r="F8" s="1214"/>
      <c r="G8" s="2043">
        <v>24.796990000000001</v>
      </c>
      <c r="H8" s="2042">
        <v>22.166090000000001</v>
      </c>
      <c r="I8" s="1214">
        <v>20.517119999999998</v>
      </c>
      <c r="J8" s="1214">
        <v>21.22749</v>
      </c>
      <c r="K8" s="1214"/>
      <c r="L8" s="1898">
        <v>22.121200000000002</v>
      </c>
      <c r="M8" s="2042">
        <v>16.663609999999998</v>
      </c>
      <c r="N8" s="1214">
        <v>15.97387</v>
      </c>
      <c r="O8" s="1214">
        <v>17.263079999999999</v>
      </c>
      <c r="P8" s="1214"/>
      <c r="Q8" s="2040"/>
      <c r="R8" s="2039" t="s">
        <v>411</v>
      </c>
      <c r="S8" s="1898">
        <v>18.739000000000001</v>
      </c>
      <c r="T8" s="2042">
        <v>12.28107</v>
      </c>
      <c r="U8" s="1214">
        <v>17.102869999999999</v>
      </c>
      <c r="V8" s="2040"/>
      <c r="W8" s="2039" t="s">
        <v>411</v>
      </c>
      <c r="X8" s="2043">
        <v>24.796990000000001</v>
      </c>
      <c r="Y8" s="2042">
        <v>22.166090000000001</v>
      </c>
      <c r="Z8" s="1214">
        <v>21.22749</v>
      </c>
      <c r="AA8" s="2041"/>
      <c r="AB8" s="2039" t="s">
        <v>411</v>
      </c>
      <c r="AC8" s="1898">
        <v>22.121200000000002</v>
      </c>
      <c r="AD8" s="2042">
        <v>16.663609999999998</v>
      </c>
      <c r="AE8" s="1214">
        <v>17.263079999999999</v>
      </c>
      <c r="AG8"/>
      <c r="AH8"/>
      <c r="AI8"/>
      <c r="AJ8"/>
      <c r="AK8"/>
      <c r="AL8"/>
    </row>
    <row r="9" spans="1:38" ht="15">
      <c r="A9" s="2039" t="s">
        <v>29</v>
      </c>
      <c r="B9" s="1898">
        <v>24.273530000000001</v>
      </c>
      <c r="C9" s="2042">
        <v>9.8075799999999997</v>
      </c>
      <c r="D9" s="1227" t="s">
        <v>10</v>
      </c>
      <c r="E9" s="1227" t="s">
        <v>10</v>
      </c>
      <c r="F9" s="1227" t="s">
        <v>10</v>
      </c>
      <c r="G9" s="2043">
        <v>32.22683</v>
      </c>
      <c r="H9" s="2042">
        <v>23.411539999999999</v>
      </c>
      <c r="I9" s="1214">
        <v>21.15991</v>
      </c>
      <c r="J9" s="1214">
        <v>19.525870000000001</v>
      </c>
      <c r="K9" s="1227" t="s">
        <v>10</v>
      </c>
      <c r="L9" s="1898">
        <v>29.353200000000001</v>
      </c>
      <c r="M9" s="2042">
        <v>21.86571</v>
      </c>
      <c r="N9" s="1214">
        <v>20.043520000000001</v>
      </c>
      <c r="O9" s="1214">
        <v>21.00122</v>
      </c>
      <c r="P9" s="1227" t="s">
        <v>10</v>
      </c>
      <c r="Q9" s="2040"/>
      <c r="R9" s="2044" t="s">
        <v>29</v>
      </c>
      <c r="S9" s="1898">
        <v>24.273530000000001</v>
      </c>
      <c r="T9" s="2042">
        <v>9.8075799999999997</v>
      </c>
      <c r="U9" s="1227" t="s">
        <v>10</v>
      </c>
      <c r="V9" s="2040"/>
      <c r="W9" s="2039" t="s">
        <v>29</v>
      </c>
      <c r="X9" s="2043">
        <v>32.22683</v>
      </c>
      <c r="Y9" s="2042">
        <v>23.411539999999999</v>
      </c>
      <c r="Z9" s="1214">
        <v>19.525870000000001</v>
      </c>
      <c r="AA9" s="2041"/>
      <c r="AB9" s="2039" t="s">
        <v>29</v>
      </c>
      <c r="AC9" s="1898">
        <v>29.353200000000001</v>
      </c>
      <c r="AD9" s="2042">
        <v>21.86571</v>
      </c>
      <c r="AE9" s="1214">
        <v>21.00122</v>
      </c>
      <c r="AG9"/>
      <c r="AH9"/>
      <c r="AI9"/>
      <c r="AJ9"/>
      <c r="AK9"/>
      <c r="AL9"/>
    </row>
    <row r="10" spans="1:38" ht="15">
      <c r="A10" s="2039" t="s">
        <v>30</v>
      </c>
      <c r="B10" s="1214">
        <v>20.062629999999999</v>
      </c>
      <c r="C10" s="1214">
        <v>26.575389999999999</v>
      </c>
      <c r="D10" s="1227" t="s">
        <v>10</v>
      </c>
      <c r="E10" s="1227" t="s">
        <v>10</v>
      </c>
      <c r="F10" s="1227" t="s">
        <v>10</v>
      </c>
      <c r="G10" s="1228">
        <v>26.45241</v>
      </c>
      <c r="H10" s="1214">
        <v>28.131070000000001</v>
      </c>
      <c r="I10" s="1214">
        <v>25.04796</v>
      </c>
      <c r="J10" s="1214">
        <v>24.983640000000001</v>
      </c>
      <c r="K10" s="1214">
        <v>24.286760000000001</v>
      </c>
      <c r="L10" s="1214">
        <v>19.195419999999999</v>
      </c>
      <c r="M10" s="1214">
        <v>27.146339999999999</v>
      </c>
      <c r="N10" s="1214">
        <v>25.39509</v>
      </c>
      <c r="O10" s="1214">
        <v>25.49841</v>
      </c>
      <c r="P10" s="1214">
        <v>24.901289999999999</v>
      </c>
      <c r="Q10" s="2040"/>
      <c r="R10" s="2039" t="s">
        <v>30</v>
      </c>
      <c r="S10" s="1214">
        <v>20.062629999999999</v>
      </c>
      <c r="T10" s="1214">
        <v>26.575389999999999</v>
      </c>
      <c r="U10" s="1227" t="s">
        <v>10</v>
      </c>
      <c r="V10" s="2040"/>
      <c r="W10" s="2039" t="s">
        <v>30</v>
      </c>
      <c r="X10" s="1228">
        <v>26.45241</v>
      </c>
      <c r="Y10" s="1214">
        <v>28.131070000000001</v>
      </c>
      <c r="Z10" s="1214">
        <v>24.286760000000001</v>
      </c>
      <c r="AA10" s="2041"/>
      <c r="AB10" s="2039" t="s">
        <v>30</v>
      </c>
      <c r="AC10" s="1214">
        <v>19.195419999999999</v>
      </c>
      <c r="AD10" s="1214">
        <v>27.146339999999999</v>
      </c>
      <c r="AE10" s="1214">
        <v>24.901289999999999</v>
      </c>
      <c r="AG10"/>
      <c r="AH10"/>
      <c r="AI10"/>
      <c r="AJ10"/>
      <c r="AK10"/>
      <c r="AL10"/>
    </row>
    <row r="11" spans="1:38" ht="15">
      <c r="A11" s="2039" t="s">
        <v>14</v>
      </c>
      <c r="B11" s="1214">
        <v>18.65127</v>
      </c>
      <c r="C11" s="1214">
        <v>14.4155</v>
      </c>
      <c r="D11" s="1227" t="s">
        <v>10</v>
      </c>
      <c r="E11" s="1214">
        <v>14.030950000000001</v>
      </c>
      <c r="F11" s="1214">
        <v>13.10042</v>
      </c>
      <c r="G11" s="1228">
        <v>24.940750000000001</v>
      </c>
      <c r="H11" s="1214">
        <v>17.851700000000001</v>
      </c>
      <c r="I11" s="1214" t="s">
        <v>68</v>
      </c>
      <c r="J11" s="1214">
        <v>16.42801</v>
      </c>
      <c r="K11" s="1214">
        <v>13.22687</v>
      </c>
      <c r="L11" s="1214">
        <v>18.841609999999999</v>
      </c>
      <c r="M11" s="1214">
        <v>15.5078</v>
      </c>
      <c r="N11" s="1227" t="s">
        <v>10</v>
      </c>
      <c r="O11" s="1214">
        <v>13.78537</v>
      </c>
      <c r="P11" s="1214">
        <v>14.359909999999999</v>
      </c>
      <c r="Q11" s="2040"/>
      <c r="R11" s="2039" t="s">
        <v>14</v>
      </c>
      <c r="S11" s="1214">
        <v>18.65127</v>
      </c>
      <c r="T11" s="1214">
        <v>14.4155</v>
      </c>
      <c r="U11" s="1214">
        <v>13.10042</v>
      </c>
      <c r="V11" s="2040"/>
      <c r="W11" s="2039" t="s">
        <v>14</v>
      </c>
      <c r="X11" s="1228">
        <v>24.940750000000001</v>
      </c>
      <c r="Y11" s="1214">
        <v>17.851700000000001</v>
      </c>
      <c r="Z11" s="1214">
        <v>13.22687</v>
      </c>
      <c r="AA11" s="2041"/>
      <c r="AB11" s="2039" t="s">
        <v>14</v>
      </c>
      <c r="AC11" s="1214">
        <v>18.841609999999999</v>
      </c>
      <c r="AD11" s="1214">
        <v>15.5078</v>
      </c>
      <c r="AE11" s="1214">
        <v>14.359909999999999</v>
      </c>
      <c r="AG11"/>
      <c r="AH11"/>
      <c r="AI11"/>
      <c r="AJ11"/>
      <c r="AK11"/>
      <c r="AL11"/>
    </row>
    <row r="12" spans="1:38" ht="15">
      <c r="A12" s="2039" t="s">
        <v>15</v>
      </c>
      <c r="B12" s="1214">
        <v>19.254709999999999</v>
      </c>
      <c r="C12" s="1214">
        <v>13.598990000000001</v>
      </c>
      <c r="D12" s="1214">
        <v>12.674440000000001</v>
      </c>
      <c r="E12" s="1227" t="s">
        <v>10</v>
      </c>
      <c r="F12" s="1227" t="s">
        <v>10</v>
      </c>
      <c r="G12" s="1228">
        <v>11.499980000000001</v>
      </c>
      <c r="H12" s="1214">
        <v>9.1286500000000004</v>
      </c>
      <c r="I12" s="1214">
        <v>9.0552799999999998</v>
      </c>
      <c r="J12" s="1214">
        <v>9.0610900000000001</v>
      </c>
      <c r="K12" s="1214">
        <v>9.0651100000000007</v>
      </c>
      <c r="L12" s="1214">
        <v>11.94651</v>
      </c>
      <c r="M12" s="1214">
        <v>9.4635200000000008</v>
      </c>
      <c r="N12" s="1214">
        <v>8.4290500000000002</v>
      </c>
      <c r="O12" s="1227" t="s">
        <v>10</v>
      </c>
      <c r="P12" s="1214">
        <v>8.8807299999999998</v>
      </c>
      <c r="Q12" s="2040"/>
      <c r="R12" s="2039" t="s">
        <v>15</v>
      </c>
      <c r="S12" s="1214">
        <v>19.254709999999999</v>
      </c>
      <c r="T12" s="1214">
        <v>13.598990000000001</v>
      </c>
      <c r="U12" s="1214">
        <v>12.674440000000001</v>
      </c>
      <c r="V12" s="2040"/>
      <c r="W12" s="2039" t="s">
        <v>15</v>
      </c>
      <c r="X12" s="1228">
        <v>11.499980000000001</v>
      </c>
      <c r="Y12" s="1214">
        <v>9.1286500000000004</v>
      </c>
      <c r="Z12" s="1214">
        <v>9.0651100000000007</v>
      </c>
      <c r="AA12" s="2041"/>
      <c r="AB12" s="2039" t="s">
        <v>15</v>
      </c>
      <c r="AC12" s="1214">
        <v>11.94651</v>
      </c>
      <c r="AD12" s="1214">
        <v>9.4635200000000008</v>
      </c>
      <c r="AE12" s="1214">
        <v>8.8807299999999998</v>
      </c>
      <c r="AG12"/>
      <c r="AH12"/>
      <c r="AI12"/>
      <c r="AJ12"/>
      <c r="AK12"/>
      <c r="AL12"/>
    </row>
    <row r="13" spans="1:38" ht="15">
      <c r="A13" s="2039" t="s">
        <v>17</v>
      </c>
      <c r="B13" s="1214">
        <v>14.56081</v>
      </c>
      <c r="C13" s="2042">
        <v>11.91263</v>
      </c>
      <c r="D13" s="1214">
        <v>12.048410000000001</v>
      </c>
      <c r="E13" s="1214">
        <v>17.730399999999999</v>
      </c>
      <c r="F13" s="1214"/>
      <c r="G13" s="1228">
        <v>23.251339999999999</v>
      </c>
      <c r="H13" s="1214">
        <v>19</v>
      </c>
      <c r="I13" s="1214">
        <v>18.193079999999998</v>
      </c>
      <c r="J13" s="1214">
        <v>18.64059</v>
      </c>
      <c r="K13" s="1214">
        <v>23.58811</v>
      </c>
      <c r="L13" s="2042">
        <v>13.57916</v>
      </c>
      <c r="M13" s="2042">
        <v>11.187530000000001</v>
      </c>
      <c r="N13" s="1214">
        <v>11.520189999999999</v>
      </c>
      <c r="O13" s="1214">
        <v>14.04405</v>
      </c>
      <c r="P13" s="1214">
        <v>18.609549999999999</v>
      </c>
      <c r="Q13" s="2040"/>
      <c r="R13" s="2039" t="s">
        <v>17</v>
      </c>
      <c r="S13" s="1214">
        <v>14.56081</v>
      </c>
      <c r="T13" s="1214">
        <v>12</v>
      </c>
      <c r="U13" s="1214">
        <v>17.730399999999999</v>
      </c>
      <c r="V13" s="2040"/>
      <c r="W13" s="2039" t="s">
        <v>17</v>
      </c>
      <c r="X13" s="1228">
        <v>23.251339999999999</v>
      </c>
      <c r="Y13" s="1214">
        <v>19</v>
      </c>
      <c r="Z13" s="1214">
        <v>23.58811</v>
      </c>
      <c r="AA13" s="2041"/>
      <c r="AB13" s="2039" t="s">
        <v>17</v>
      </c>
      <c r="AC13" s="2042">
        <v>13.57916</v>
      </c>
      <c r="AD13" s="2042">
        <v>11.187530000000001</v>
      </c>
      <c r="AE13" s="1214">
        <v>18.609549999999999</v>
      </c>
      <c r="AG13"/>
      <c r="AH13"/>
      <c r="AI13"/>
      <c r="AJ13"/>
      <c r="AK13"/>
      <c r="AL13"/>
    </row>
    <row r="14" spans="1:38" ht="15">
      <c r="A14" s="2039" t="s">
        <v>31</v>
      </c>
      <c r="B14" s="1227" t="s">
        <v>10</v>
      </c>
      <c r="C14" s="1227" t="s">
        <v>10</v>
      </c>
      <c r="D14" s="1227" t="s">
        <v>10</v>
      </c>
      <c r="E14" s="1214">
        <v>34.118920000000003</v>
      </c>
      <c r="F14" s="1227" t="s">
        <v>10</v>
      </c>
      <c r="G14" s="1227" t="s">
        <v>10</v>
      </c>
      <c r="H14" s="1227" t="s">
        <v>10</v>
      </c>
      <c r="I14" s="1227" t="s">
        <v>10</v>
      </c>
      <c r="J14" s="1214">
        <v>24.47664</v>
      </c>
      <c r="K14" s="1227" t="s">
        <v>10</v>
      </c>
      <c r="L14" s="1227" t="s">
        <v>10</v>
      </c>
      <c r="M14" s="1227" t="s">
        <v>10</v>
      </c>
      <c r="N14" s="1227" t="s">
        <v>10</v>
      </c>
      <c r="O14" s="1214">
        <v>37.993099999999998</v>
      </c>
      <c r="P14" s="1227" t="s">
        <v>10</v>
      </c>
      <c r="Q14" s="2040"/>
      <c r="R14" s="2039" t="s">
        <v>31</v>
      </c>
      <c r="S14" s="1227" t="s">
        <v>10</v>
      </c>
      <c r="T14" s="1227" t="s">
        <v>10</v>
      </c>
      <c r="U14" s="1214">
        <v>34.118920000000003</v>
      </c>
      <c r="V14" s="2040"/>
      <c r="W14" s="2039" t="s">
        <v>31</v>
      </c>
      <c r="X14" s="1227" t="s">
        <v>10</v>
      </c>
      <c r="Y14" s="1227" t="s">
        <v>10</v>
      </c>
      <c r="Z14" s="1214">
        <v>24.47664</v>
      </c>
      <c r="AA14" s="2041"/>
      <c r="AB14" s="2039" t="s">
        <v>31</v>
      </c>
      <c r="AC14" s="1227" t="s">
        <v>10</v>
      </c>
      <c r="AD14" s="1227" t="s">
        <v>10</v>
      </c>
      <c r="AE14" s="1214">
        <v>37.993099999999998</v>
      </c>
      <c r="AG14"/>
      <c r="AH14"/>
      <c r="AI14"/>
      <c r="AJ14"/>
      <c r="AK14"/>
      <c r="AL14"/>
    </row>
    <row r="15" spans="1:38" ht="15">
      <c r="A15" s="2039" t="s">
        <v>268</v>
      </c>
      <c r="B15" s="1214">
        <v>15.772919999999999</v>
      </c>
      <c r="C15" s="1214">
        <v>12.243840000000001</v>
      </c>
      <c r="D15" s="1227" t="s">
        <v>10</v>
      </c>
      <c r="E15" s="1227" t="s">
        <v>10</v>
      </c>
      <c r="F15" s="1227" t="s">
        <v>10</v>
      </c>
      <c r="G15" s="1228">
        <v>14.54434</v>
      </c>
      <c r="H15" s="1214">
        <v>12.401450000000001</v>
      </c>
      <c r="I15" s="1214">
        <v>12.60121</v>
      </c>
      <c r="J15" s="1214">
        <v>14</v>
      </c>
      <c r="K15" s="1227" t="s">
        <v>10</v>
      </c>
      <c r="L15" s="1214">
        <v>11.382149999999999</v>
      </c>
      <c r="M15" s="1214">
        <v>10.804880000000001</v>
      </c>
      <c r="N15" s="1214">
        <v>11.35027</v>
      </c>
      <c r="O15" s="1214">
        <v>11</v>
      </c>
      <c r="P15" s="1227" t="s">
        <v>10</v>
      </c>
      <c r="Q15" s="2040"/>
      <c r="R15" s="2039" t="s">
        <v>268</v>
      </c>
      <c r="S15" s="1214">
        <v>15.772919999999999</v>
      </c>
      <c r="T15" s="1214">
        <v>12.243840000000001</v>
      </c>
      <c r="U15" s="1227" t="s">
        <v>10</v>
      </c>
      <c r="V15" s="2040"/>
      <c r="W15" s="2039" t="s">
        <v>268</v>
      </c>
      <c r="X15" s="1228">
        <v>14.54434</v>
      </c>
      <c r="Y15" s="1214">
        <v>12.401450000000001</v>
      </c>
      <c r="Z15" s="1214">
        <v>14</v>
      </c>
      <c r="AA15" s="2041"/>
      <c r="AB15" s="2039" t="s">
        <v>268</v>
      </c>
      <c r="AC15" s="1214">
        <v>11.382149999999999</v>
      </c>
      <c r="AD15" s="1214">
        <v>10.804880000000001</v>
      </c>
      <c r="AE15" s="1214">
        <v>11</v>
      </c>
      <c r="AG15"/>
      <c r="AH15"/>
      <c r="AI15"/>
      <c r="AJ15"/>
      <c r="AK15"/>
      <c r="AL15"/>
    </row>
    <row r="16" spans="1:38" ht="15">
      <c r="A16" s="2039" t="s">
        <v>481</v>
      </c>
      <c r="B16" s="1214">
        <v>22.76595</v>
      </c>
      <c r="C16" s="2042">
        <v>21.487570000000002</v>
      </c>
      <c r="D16" s="1214">
        <v>19.205829999999999</v>
      </c>
      <c r="E16" s="1227" t="s">
        <v>10</v>
      </c>
      <c r="F16" s="1227" t="s">
        <v>10</v>
      </c>
      <c r="G16" s="1228">
        <v>32.560650000000003</v>
      </c>
      <c r="H16" s="1214">
        <v>26.867180000000001</v>
      </c>
      <c r="I16" s="1214">
        <v>25.542449999999999</v>
      </c>
      <c r="J16" s="1214">
        <v>23.661460000000002</v>
      </c>
      <c r="K16" s="1214">
        <v>22.98198</v>
      </c>
      <c r="L16" s="1214">
        <v>14.03186</v>
      </c>
      <c r="M16" s="2042">
        <v>13.983459999999999</v>
      </c>
      <c r="N16" s="1214">
        <v>13.660830000000001</v>
      </c>
      <c r="O16" s="1214">
        <v>12.32395</v>
      </c>
      <c r="P16" s="1214">
        <v>12.66446</v>
      </c>
      <c r="Q16" s="2040"/>
      <c r="R16" s="2039" t="s">
        <v>410</v>
      </c>
      <c r="S16" s="1214">
        <v>22.76595</v>
      </c>
      <c r="T16" s="1214">
        <v>22.44</v>
      </c>
      <c r="U16" s="1214">
        <v>19.205829999999999</v>
      </c>
      <c r="V16" s="2040"/>
      <c r="W16" s="2039" t="s">
        <v>410</v>
      </c>
      <c r="X16" s="1228">
        <v>32.560650000000003</v>
      </c>
      <c r="Y16" s="1214">
        <v>26.867180000000001</v>
      </c>
      <c r="Z16" s="1214">
        <v>22.98198</v>
      </c>
      <c r="AA16" s="2041"/>
      <c r="AB16" s="2039" t="s">
        <v>410</v>
      </c>
      <c r="AC16" s="1214">
        <v>14.03186</v>
      </c>
      <c r="AD16" s="2042">
        <v>13.983459999999999</v>
      </c>
      <c r="AE16" s="1214">
        <v>12.66446</v>
      </c>
      <c r="AG16"/>
      <c r="AH16"/>
      <c r="AI16"/>
      <c r="AJ16"/>
      <c r="AK16"/>
      <c r="AL16"/>
    </row>
    <row r="17" spans="1:38" ht="15">
      <c r="A17" s="2039" t="s">
        <v>19</v>
      </c>
      <c r="B17" s="1214">
        <v>19.481269999999999</v>
      </c>
      <c r="C17" s="1229">
        <v>15.74</v>
      </c>
      <c r="D17" s="1227" t="s">
        <v>10</v>
      </c>
      <c r="E17" s="1214">
        <v>14.34182</v>
      </c>
      <c r="F17" s="1214">
        <v>23.652570000000001</v>
      </c>
      <c r="G17" s="1228">
        <v>34.058979999999998</v>
      </c>
      <c r="H17" s="1229">
        <v>32.521812991057736</v>
      </c>
      <c r="I17" s="1227" t="s">
        <v>10</v>
      </c>
      <c r="J17" s="1227" t="s">
        <v>10</v>
      </c>
      <c r="K17" s="1214">
        <v>13.67112</v>
      </c>
      <c r="L17" s="1227" t="s">
        <v>10</v>
      </c>
      <c r="M17" s="1214">
        <v>24.566487341772152</v>
      </c>
      <c r="N17" s="1227" t="s">
        <v>10</v>
      </c>
      <c r="O17" s="1227" t="s">
        <v>10</v>
      </c>
      <c r="P17" s="1227" t="s">
        <v>10</v>
      </c>
      <c r="Q17" s="2040"/>
      <c r="R17" s="2039" t="s">
        <v>19</v>
      </c>
      <c r="S17" s="1214">
        <v>19.481269999999999</v>
      </c>
      <c r="T17" s="1229">
        <v>15.74</v>
      </c>
      <c r="U17" s="1227" t="s">
        <v>10</v>
      </c>
      <c r="V17" s="2040"/>
      <c r="W17" s="2039" t="s">
        <v>19</v>
      </c>
      <c r="X17" s="1228">
        <v>34.058979999999998</v>
      </c>
      <c r="Y17" s="1229">
        <v>32.521812991057736</v>
      </c>
      <c r="Z17" s="1214">
        <v>13.67112</v>
      </c>
      <c r="AA17" s="2041"/>
      <c r="AB17" s="2039" t="s">
        <v>19</v>
      </c>
      <c r="AC17" s="1227" t="s">
        <v>10</v>
      </c>
      <c r="AD17" s="1214">
        <v>24.566487341772152</v>
      </c>
      <c r="AE17" s="1227" t="s">
        <v>10</v>
      </c>
      <c r="AG17"/>
      <c r="AH17"/>
      <c r="AI17"/>
      <c r="AJ17"/>
      <c r="AK17"/>
      <c r="AL17"/>
    </row>
    <row r="18" spans="1:38" ht="15">
      <c r="A18" s="2039" t="s">
        <v>20</v>
      </c>
      <c r="B18" s="1898">
        <v>22.357690000000002</v>
      </c>
      <c r="C18" s="1898">
        <v>25.37274</v>
      </c>
      <c r="D18" s="1214">
        <v>25.255659999999999</v>
      </c>
      <c r="E18" s="1214">
        <v>26.2</v>
      </c>
      <c r="F18" s="1227" t="s">
        <v>10</v>
      </c>
      <c r="G18" s="2043">
        <v>27.15793</v>
      </c>
      <c r="H18" s="1898">
        <v>28.146719999999998</v>
      </c>
      <c r="I18" s="1214">
        <v>28.016359999999999</v>
      </c>
      <c r="J18" s="1214">
        <v>28</v>
      </c>
      <c r="K18" s="1214">
        <v>27.4</v>
      </c>
      <c r="L18" s="1898">
        <v>16.92285</v>
      </c>
      <c r="M18" s="1898">
        <v>17.912610000000001</v>
      </c>
      <c r="N18" s="1214">
        <v>17.74098</v>
      </c>
      <c r="O18" s="1214">
        <v>30</v>
      </c>
      <c r="P18" s="1214">
        <v>28.9</v>
      </c>
      <c r="Q18" s="2040"/>
      <c r="R18" s="2039" t="s">
        <v>20</v>
      </c>
      <c r="S18" s="1898">
        <v>22.357690000000002</v>
      </c>
      <c r="T18" s="1898">
        <v>25.37274</v>
      </c>
      <c r="U18" s="1214">
        <v>26.2</v>
      </c>
      <c r="V18" s="2040"/>
      <c r="W18" s="2039" t="s">
        <v>20</v>
      </c>
      <c r="X18" s="2043">
        <v>27.15793</v>
      </c>
      <c r="Y18" s="1898">
        <v>28.146719999999998</v>
      </c>
      <c r="Z18" s="1214">
        <v>27.4</v>
      </c>
      <c r="AA18" s="2041"/>
      <c r="AB18" s="2039" t="s">
        <v>20</v>
      </c>
      <c r="AC18" s="1898">
        <v>16.92285</v>
      </c>
      <c r="AD18" s="1898">
        <v>17.912610000000001</v>
      </c>
      <c r="AE18" s="1214">
        <v>28.9</v>
      </c>
      <c r="AG18"/>
      <c r="AH18"/>
      <c r="AI18"/>
      <c r="AJ18"/>
      <c r="AK18"/>
      <c r="AL18"/>
    </row>
    <row r="19" spans="1:38" ht="15">
      <c r="A19" s="2039" t="s">
        <v>21</v>
      </c>
      <c r="B19" s="1214">
        <v>25.97043</v>
      </c>
      <c r="C19" s="1214">
        <v>21.1937</v>
      </c>
      <c r="D19" s="1214">
        <v>22</v>
      </c>
      <c r="E19" s="1214">
        <v>20</v>
      </c>
      <c r="F19" s="1214" t="s">
        <v>11</v>
      </c>
      <c r="G19" s="1228">
        <v>35.662990000000001</v>
      </c>
      <c r="H19" s="1214">
        <v>30.216380000000001</v>
      </c>
      <c r="I19" s="1214">
        <v>30</v>
      </c>
      <c r="J19" s="1214">
        <v>27</v>
      </c>
      <c r="K19" s="1214" t="s">
        <v>11</v>
      </c>
      <c r="L19" s="1214">
        <v>31.999420000000001</v>
      </c>
      <c r="M19" s="1214">
        <v>30.830469999999998</v>
      </c>
      <c r="N19" s="1214">
        <v>32</v>
      </c>
      <c r="O19" s="1214">
        <v>28</v>
      </c>
      <c r="P19" s="1214" t="s">
        <v>11</v>
      </c>
      <c r="Q19" s="2040"/>
      <c r="R19" s="2039" t="s">
        <v>21</v>
      </c>
      <c r="S19" s="1214">
        <v>25.97043</v>
      </c>
      <c r="T19" s="1214">
        <v>21.1937</v>
      </c>
      <c r="U19" s="1227" t="s">
        <v>10</v>
      </c>
      <c r="V19" s="2040"/>
      <c r="W19" s="2039" t="s">
        <v>21</v>
      </c>
      <c r="X19" s="1228">
        <v>35.662990000000001</v>
      </c>
      <c r="Y19" s="1214">
        <v>30.216380000000001</v>
      </c>
      <c r="Z19" s="1214" t="s">
        <v>11</v>
      </c>
      <c r="AA19" s="2041"/>
      <c r="AB19" s="2039" t="s">
        <v>21</v>
      </c>
      <c r="AC19" s="1214">
        <v>31.999420000000001</v>
      </c>
      <c r="AD19" s="1214">
        <v>30.830469999999998</v>
      </c>
      <c r="AE19" s="1227" t="s">
        <v>10</v>
      </c>
      <c r="AG19"/>
      <c r="AH19"/>
      <c r="AI19"/>
      <c r="AJ19"/>
      <c r="AK19"/>
      <c r="AL19"/>
    </row>
    <row r="20" spans="1:38" ht="15">
      <c r="A20" s="2039" t="s">
        <v>77</v>
      </c>
      <c r="B20" s="1214">
        <v>19.241389999999999</v>
      </c>
      <c r="C20" s="1214">
        <v>17.32741</v>
      </c>
      <c r="D20" s="1214">
        <v>17.490010000000002</v>
      </c>
      <c r="E20" s="1214">
        <v>18.628229999999999</v>
      </c>
      <c r="F20" s="1227" t="s">
        <v>10</v>
      </c>
      <c r="G20" s="1228">
        <v>24.73639</v>
      </c>
      <c r="H20" s="1214">
        <v>23.458120000000001</v>
      </c>
      <c r="I20" s="1214">
        <v>22.60998</v>
      </c>
      <c r="J20" s="1214">
        <v>25.485060000000001</v>
      </c>
      <c r="K20" s="1227" t="s">
        <v>10</v>
      </c>
      <c r="L20" s="1214">
        <v>16.25611</v>
      </c>
      <c r="M20" s="1214">
        <v>15.33685</v>
      </c>
      <c r="N20" s="1214">
        <v>14.18477</v>
      </c>
      <c r="O20" s="1214">
        <v>15.51877</v>
      </c>
      <c r="P20" s="1227" t="s">
        <v>10</v>
      </c>
      <c r="Q20" s="2040"/>
      <c r="R20" s="2039" t="s">
        <v>77</v>
      </c>
      <c r="S20" s="1214">
        <v>19.241389999999999</v>
      </c>
      <c r="T20" s="1214">
        <v>17.32741</v>
      </c>
      <c r="U20" s="1214">
        <v>18.628229999999999</v>
      </c>
      <c r="V20" s="2040"/>
      <c r="W20" s="2039" t="s">
        <v>77</v>
      </c>
      <c r="X20" s="1228">
        <v>24.73639</v>
      </c>
      <c r="Y20" s="1214">
        <v>23.458120000000001</v>
      </c>
      <c r="Z20" s="1214">
        <v>25.485060000000001</v>
      </c>
      <c r="AA20" s="2041"/>
      <c r="AB20" s="2039" t="s">
        <v>77</v>
      </c>
      <c r="AC20" s="1214">
        <v>16.25611</v>
      </c>
      <c r="AD20" s="1214">
        <v>15.33685</v>
      </c>
      <c r="AE20" s="1214">
        <v>15.51877</v>
      </c>
      <c r="AG20"/>
      <c r="AH20"/>
      <c r="AI20"/>
      <c r="AJ20"/>
      <c r="AK20"/>
      <c r="AL20"/>
    </row>
    <row r="21" spans="1:38" ht="15">
      <c r="A21" s="2039" t="s">
        <v>78</v>
      </c>
      <c r="B21" s="1214" t="s">
        <v>45</v>
      </c>
      <c r="C21" s="1898">
        <v>16.780792420327305</v>
      </c>
      <c r="D21" s="1214">
        <v>24.086449999999999</v>
      </c>
      <c r="E21" s="1214" t="s">
        <v>45</v>
      </c>
      <c r="F21" s="1214" t="s">
        <v>45</v>
      </c>
      <c r="G21" s="2043">
        <v>18.793757578777761</v>
      </c>
      <c r="H21" s="1898">
        <v>15.758805429864253</v>
      </c>
      <c r="I21" s="1214">
        <v>24.159739999999999</v>
      </c>
      <c r="J21" s="1214" t="s">
        <v>45</v>
      </c>
      <c r="K21" s="1214" t="s">
        <v>45</v>
      </c>
      <c r="L21" s="2042">
        <v>11.883459999999999</v>
      </c>
      <c r="M21" s="1898">
        <v>15.75618038227047</v>
      </c>
      <c r="N21" s="1214">
        <v>18.4041</v>
      </c>
      <c r="O21" s="1214" t="s">
        <v>45</v>
      </c>
      <c r="P21" s="1214" t="s">
        <v>45</v>
      </c>
      <c r="Q21" s="2040"/>
      <c r="R21" s="2039" t="s">
        <v>78</v>
      </c>
      <c r="S21" s="1227" t="s">
        <v>10</v>
      </c>
      <c r="T21" s="1898">
        <v>16.780792420327305</v>
      </c>
      <c r="U21" s="1227" t="s">
        <v>10</v>
      </c>
      <c r="V21" s="2040"/>
      <c r="W21" s="2039" t="s">
        <v>78</v>
      </c>
      <c r="X21" s="2043">
        <v>18.793757578777761</v>
      </c>
      <c r="Y21" s="1898">
        <v>15.758805429864253</v>
      </c>
      <c r="Z21" s="1227" t="s">
        <v>10</v>
      </c>
      <c r="AA21" s="2041"/>
      <c r="AB21" s="2039" t="s">
        <v>78</v>
      </c>
      <c r="AC21" s="2042">
        <v>11.883459999999999</v>
      </c>
      <c r="AD21" s="1898">
        <v>15.75618038227047</v>
      </c>
      <c r="AE21" s="1214">
        <v>18.4041</v>
      </c>
      <c r="AG21"/>
      <c r="AH21"/>
      <c r="AI21"/>
      <c r="AJ21"/>
      <c r="AK21"/>
      <c r="AL21"/>
    </row>
    <row r="22" spans="1:38" ht="15">
      <c r="A22" s="2039" t="s">
        <v>712</v>
      </c>
      <c r="B22" s="2042">
        <v>36.290199999999999</v>
      </c>
      <c r="C22" s="1214">
        <v>20.003869999999999</v>
      </c>
      <c r="D22" s="1214">
        <v>17.85078</v>
      </c>
      <c r="E22" s="1214" t="s">
        <v>45</v>
      </c>
      <c r="F22" s="1214" t="s">
        <v>45</v>
      </c>
      <c r="G22" s="1228">
        <v>28.743849999999998</v>
      </c>
      <c r="H22" s="1214">
        <v>19.681660000000001</v>
      </c>
      <c r="I22" s="1214">
        <v>19.188320000000001</v>
      </c>
      <c r="J22" s="1214">
        <v>18.083939999999998</v>
      </c>
      <c r="K22" s="1214">
        <v>17.66104</v>
      </c>
      <c r="L22" s="2042">
        <v>20.35754</v>
      </c>
      <c r="M22" s="2042">
        <v>15.99044</v>
      </c>
      <c r="N22" s="1214">
        <v>16.75243</v>
      </c>
      <c r="O22" s="1214">
        <v>15.46321</v>
      </c>
      <c r="P22" s="1214">
        <v>14.20135</v>
      </c>
      <c r="Q22" s="2040"/>
      <c r="R22" s="2039" t="s">
        <v>79</v>
      </c>
      <c r="S22" s="2042">
        <v>36.290199999999999</v>
      </c>
      <c r="T22" s="1214">
        <v>20.003869999999999</v>
      </c>
      <c r="U22" s="1227" t="s">
        <v>10</v>
      </c>
      <c r="V22" s="2040"/>
      <c r="W22" s="2039" t="s">
        <v>79</v>
      </c>
      <c r="X22" s="1228">
        <v>28.743849999999998</v>
      </c>
      <c r="Y22" s="1214">
        <v>19.681660000000001</v>
      </c>
      <c r="Z22" s="1214">
        <v>17.66104</v>
      </c>
      <c r="AA22" s="2041"/>
      <c r="AB22" s="2039" t="s">
        <v>79</v>
      </c>
      <c r="AC22" s="2042">
        <v>20.35754</v>
      </c>
      <c r="AD22" s="2042">
        <v>15.99044</v>
      </c>
      <c r="AE22" s="1214">
        <v>14.20135</v>
      </c>
      <c r="AG22"/>
      <c r="AH22"/>
      <c r="AI22"/>
      <c r="AJ22"/>
      <c r="AK22"/>
      <c r="AL22"/>
    </row>
    <row r="23" spans="1:38" ht="15">
      <c r="A23" s="2039" t="s">
        <v>80</v>
      </c>
      <c r="B23" s="1214">
        <v>16.49342</v>
      </c>
      <c r="C23" s="1214">
        <v>15.651529999999999</v>
      </c>
      <c r="D23" s="1214">
        <v>16.134679999999999</v>
      </c>
      <c r="E23" s="1214">
        <v>16.32882</v>
      </c>
      <c r="F23" s="1214" t="s">
        <v>45</v>
      </c>
      <c r="G23" s="1228">
        <v>13.23902</v>
      </c>
      <c r="H23" s="1214">
        <v>10.9</v>
      </c>
      <c r="I23" s="1214">
        <v>11.734220000000001</v>
      </c>
      <c r="J23" s="1214">
        <v>12.78162</v>
      </c>
      <c r="K23" s="1214" t="s">
        <v>45</v>
      </c>
      <c r="L23" s="1214">
        <v>9.7938399999999994</v>
      </c>
      <c r="M23" s="2042">
        <v>7.3472900000000001</v>
      </c>
      <c r="N23" s="1214">
        <v>8.1645699999999994</v>
      </c>
      <c r="O23" s="1214">
        <v>9.7728999999999999</v>
      </c>
      <c r="P23" s="1214" t="s">
        <v>68</v>
      </c>
      <c r="Q23" s="2040"/>
      <c r="R23" s="2039" t="s">
        <v>80</v>
      </c>
      <c r="S23" s="1214">
        <v>16.49342</v>
      </c>
      <c r="T23" s="1214">
        <v>15.651529999999999</v>
      </c>
      <c r="U23" s="1214">
        <v>16.32882</v>
      </c>
      <c r="V23" s="2040"/>
      <c r="W23" s="2039" t="s">
        <v>80</v>
      </c>
      <c r="X23" s="1228">
        <v>13.23902</v>
      </c>
      <c r="Y23" s="1214">
        <v>10.9</v>
      </c>
      <c r="Z23" s="1214">
        <v>12.78162</v>
      </c>
      <c r="AA23" s="2041"/>
      <c r="AB23" s="2039" t="s">
        <v>80</v>
      </c>
      <c r="AC23" s="1214">
        <v>9.7938399999999994</v>
      </c>
      <c r="AD23" s="2042">
        <v>7.3472900000000001</v>
      </c>
      <c r="AE23" s="1214">
        <v>9.7728999999999999</v>
      </c>
      <c r="AG23"/>
      <c r="AH23"/>
      <c r="AI23"/>
      <c r="AJ23"/>
      <c r="AK23"/>
      <c r="AL23"/>
    </row>
    <row r="24" spans="1:38" ht="15">
      <c r="A24" s="2039" t="s">
        <v>284</v>
      </c>
      <c r="B24" s="1214">
        <v>21.954190000000001</v>
      </c>
      <c r="C24" s="1214">
        <v>23.55565</v>
      </c>
      <c r="D24" s="1214">
        <v>25.13758</v>
      </c>
      <c r="E24" s="1214">
        <v>23.394220000000001</v>
      </c>
      <c r="F24" s="1214">
        <v>21.412890000000001</v>
      </c>
      <c r="G24" s="1228">
        <v>31.032730000000001</v>
      </c>
      <c r="H24" s="1214">
        <v>25.531379999999999</v>
      </c>
      <c r="I24" s="1214">
        <v>23.6279</v>
      </c>
      <c r="J24" s="1214">
        <v>23.493040000000001</v>
      </c>
      <c r="K24" s="1214">
        <v>20.563580000000002</v>
      </c>
      <c r="L24" s="1214"/>
      <c r="M24" s="1214">
        <v>28.192460000000001</v>
      </c>
      <c r="N24" s="1214">
        <v>29.17577</v>
      </c>
      <c r="O24" s="1214">
        <v>27.632960000000001</v>
      </c>
      <c r="P24" s="1214">
        <v>21.36947</v>
      </c>
      <c r="Q24" s="2040"/>
      <c r="R24" s="2039" t="s">
        <v>284</v>
      </c>
      <c r="S24" s="1214">
        <v>21.954190000000001</v>
      </c>
      <c r="T24" s="1214">
        <v>23.55565</v>
      </c>
      <c r="U24" s="1214">
        <v>21.412890000000001</v>
      </c>
      <c r="V24" s="2040"/>
      <c r="W24" s="2039" t="s">
        <v>284</v>
      </c>
      <c r="X24" s="1228">
        <v>31.032730000000001</v>
      </c>
      <c r="Y24" s="1214">
        <v>25.531379999999999</v>
      </c>
      <c r="Z24" s="1214">
        <v>20.563580000000002</v>
      </c>
      <c r="AA24" s="2041"/>
      <c r="AB24" s="2039" t="s">
        <v>284</v>
      </c>
      <c r="AC24" s="1227" t="s">
        <v>10</v>
      </c>
      <c r="AD24" s="1214">
        <v>28.192460000000001</v>
      </c>
      <c r="AE24" s="1214">
        <v>21.36947</v>
      </c>
      <c r="AG24"/>
      <c r="AH24"/>
      <c r="AI24"/>
      <c r="AJ24"/>
      <c r="AK24"/>
      <c r="AL24"/>
    </row>
    <row r="25" spans="1:38" ht="15">
      <c r="A25" s="2039" t="s">
        <v>482</v>
      </c>
      <c r="B25" s="1898">
        <v>28.347770000000001</v>
      </c>
      <c r="C25" s="1898">
        <v>26.30997</v>
      </c>
      <c r="D25" s="1214" t="s">
        <v>45</v>
      </c>
      <c r="E25" s="1214" t="s">
        <v>45</v>
      </c>
      <c r="F25" s="1214" t="s">
        <v>45</v>
      </c>
      <c r="G25" s="2043">
        <v>20.75667</v>
      </c>
      <c r="H25" s="1898">
        <v>13.794029999999999</v>
      </c>
      <c r="I25" s="1214" t="s">
        <v>45</v>
      </c>
      <c r="J25" s="1214" t="s">
        <v>45</v>
      </c>
      <c r="K25" s="1214" t="s">
        <v>45</v>
      </c>
      <c r="L25" s="1898">
        <v>14.62523</v>
      </c>
      <c r="M25" s="2042">
        <v>11.318669999999999</v>
      </c>
      <c r="N25" s="1214" t="s">
        <v>45</v>
      </c>
      <c r="O25" s="1214" t="s">
        <v>45</v>
      </c>
      <c r="P25" s="1214" t="s">
        <v>45</v>
      </c>
      <c r="Q25" s="2040"/>
      <c r="R25" s="2039" t="s">
        <v>205</v>
      </c>
      <c r="S25" s="1898">
        <v>28.347770000000001</v>
      </c>
      <c r="T25" s="1898">
        <v>26.30997</v>
      </c>
      <c r="U25" s="1227" t="s">
        <v>10</v>
      </c>
      <c r="V25" s="2040"/>
      <c r="W25" s="2039" t="s">
        <v>205</v>
      </c>
      <c r="X25" s="2043">
        <v>20.75667</v>
      </c>
      <c r="Y25" s="1898">
        <v>13.794029999999999</v>
      </c>
      <c r="Z25" s="1227" t="s">
        <v>10</v>
      </c>
      <c r="AA25" s="2041"/>
      <c r="AB25" s="2039" t="s">
        <v>205</v>
      </c>
      <c r="AC25" s="1898">
        <v>14.62523</v>
      </c>
      <c r="AD25" s="1898">
        <v>16.583333333333332</v>
      </c>
      <c r="AE25" s="1227" t="s">
        <v>10</v>
      </c>
      <c r="AG25"/>
      <c r="AH25"/>
      <c r="AI25"/>
      <c r="AJ25"/>
      <c r="AK25"/>
      <c r="AL25"/>
    </row>
    <row r="26" spans="1:38" ht="15">
      <c r="A26" s="2039" t="s">
        <v>270</v>
      </c>
      <c r="B26" s="1214" t="s">
        <v>45</v>
      </c>
      <c r="C26" s="1214" t="s">
        <v>45</v>
      </c>
      <c r="D26" s="1214" t="s">
        <v>45</v>
      </c>
      <c r="E26" s="1214" t="s">
        <v>45</v>
      </c>
      <c r="F26" s="1214" t="s">
        <v>45</v>
      </c>
      <c r="G26" s="1214" t="s">
        <v>45</v>
      </c>
      <c r="H26" s="1214" t="s">
        <v>45</v>
      </c>
      <c r="I26" s="1214" t="s">
        <v>45</v>
      </c>
      <c r="J26" s="1214" t="s">
        <v>45</v>
      </c>
      <c r="K26" s="1214">
        <v>12.81442</v>
      </c>
      <c r="L26" s="1214" t="s">
        <v>45</v>
      </c>
      <c r="M26" s="1214" t="s">
        <v>45</v>
      </c>
      <c r="N26" s="1214" t="s">
        <v>45</v>
      </c>
      <c r="O26" s="1214" t="s">
        <v>45</v>
      </c>
      <c r="P26" s="1214">
        <v>7.8892699999999998</v>
      </c>
      <c r="Q26" s="2040"/>
      <c r="R26" s="2039"/>
      <c r="S26" s="1227"/>
      <c r="T26" s="1227"/>
      <c r="U26" s="1227"/>
      <c r="V26" s="2040"/>
      <c r="W26" s="2039"/>
      <c r="X26" s="1228"/>
      <c r="Y26" s="1214"/>
      <c r="Z26" s="1214">
        <v>12.81442</v>
      </c>
      <c r="AA26" s="2041"/>
      <c r="AB26" s="2039"/>
      <c r="AC26" s="1214"/>
      <c r="AD26" s="1214"/>
      <c r="AE26" s="1214">
        <v>7.8892699999999998</v>
      </c>
      <c r="AG26"/>
      <c r="AH26"/>
      <c r="AI26"/>
      <c r="AJ26"/>
      <c r="AK26"/>
      <c r="AL26"/>
    </row>
    <row r="27" spans="1:38" ht="15">
      <c r="A27" s="2039"/>
      <c r="B27" s="2045"/>
      <c r="C27" s="2045"/>
      <c r="D27" s="2045"/>
      <c r="E27" s="2045"/>
      <c r="F27" s="2045"/>
      <c r="G27" s="2045"/>
      <c r="H27" s="2045"/>
      <c r="I27" s="2045"/>
      <c r="J27" s="2045"/>
      <c r="K27" s="2045"/>
      <c r="L27" s="2045"/>
      <c r="M27" s="2045"/>
      <c r="N27" s="2045"/>
      <c r="O27" s="2045"/>
      <c r="P27" s="2045"/>
      <c r="Q27" s="2040"/>
      <c r="R27" s="2039"/>
      <c r="S27" s="1227"/>
      <c r="T27" s="1227"/>
      <c r="U27" s="1227"/>
      <c r="V27" s="2040"/>
      <c r="W27" s="2039"/>
      <c r="X27" s="1228"/>
      <c r="Y27" s="1214"/>
      <c r="Z27" s="2046"/>
      <c r="AA27" s="2041"/>
      <c r="AB27" s="2039"/>
      <c r="AC27" s="1214"/>
      <c r="AD27" s="1214"/>
      <c r="AE27" s="2046"/>
      <c r="AG27"/>
      <c r="AH27"/>
      <c r="AI27"/>
      <c r="AJ27"/>
      <c r="AK27"/>
      <c r="AL27"/>
    </row>
    <row r="28" spans="1:38" ht="15">
      <c r="A28" s="2039" t="s">
        <v>271</v>
      </c>
      <c r="B28" s="1214">
        <v>22.960840000000005</v>
      </c>
      <c r="C28" s="1214">
        <v>18.797801706333019</v>
      </c>
      <c r="D28" s="1214">
        <v>19.971206666666671</v>
      </c>
      <c r="E28" s="1214">
        <v>21.443293636363634</v>
      </c>
      <c r="F28" s="1214">
        <v>23.29147</v>
      </c>
      <c r="G28" s="1228">
        <v>24.673588293619886</v>
      </c>
      <c r="H28" s="1214">
        <v>20.877188864259054</v>
      </c>
      <c r="I28" s="1214">
        <v>20.763568666666668</v>
      </c>
      <c r="J28" s="1214">
        <v>20.240528124999997</v>
      </c>
      <c r="K28" s="1214">
        <v>18.478090000000002</v>
      </c>
      <c r="L28" s="1214">
        <v>17.429398235294119</v>
      </c>
      <c r="M28" s="1214">
        <v>17.177595143370663</v>
      </c>
      <c r="N28" s="1214">
        <v>17.453029333333333</v>
      </c>
      <c r="O28" s="1214">
        <v>20.153134666666666</v>
      </c>
      <c r="P28" s="1898">
        <v>17.377603000000001</v>
      </c>
      <c r="Q28" s="2040"/>
      <c r="R28" s="2039" t="s">
        <v>271</v>
      </c>
      <c r="S28" s="1214">
        <v>22.960840000000005</v>
      </c>
      <c r="T28" s="1214">
        <v>18.797801706333019</v>
      </c>
      <c r="U28" s="1214">
        <v>23.29147</v>
      </c>
      <c r="V28" s="2040"/>
      <c r="W28" s="2039" t="s">
        <v>271</v>
      </c>
      <c r="X28" s="1228">
        <v>24.673588293619886</v>
      </c>
      <c r="Y28" s="1214">
        <v>20.877188864259054</v>
      </c>
      <c r="Z28" s="1214">
        <v>18.478090000000002</v>
      </c>
      <c r="AA28" s="2041"/>
      <c r="AB28" s="2039" t="s">
        <v>271</v>
      </c>
      <c r="AC28" s="1214">
        <v>17.429398235294119</v>
      </c>
      <c r="AD28" s="1214">
        <v>17.177595143370663</v>
      </c>
      <c r="AE28" s="1898">
        <v>17.377603000000001</v>
      </c>
      <c r="AG28"/>
      <c r="AH28"/>
      <c r="AI28"/>
      <c r="AJ28"/>
      <c r="AK28"/>
      <c r="AL28"/>
    </row>
    <row r="29" spans="1:38" ht="15">
      <c r="A29" s="2047" t="s">
        <v>483</v>
      </c>
      <c r="B29" s="1214" t="s">
        <v>45</v>
      </c>
      <c r="C29" s="1230">
        <v>14.410296926619408</v>
      </c>
      <c r="D29" s="1214" t="s">
        <v>45</v>
      </c>
      <c r="E29" s="1214" t="s">
        <v>45</v>
      </c>
      <c r="F29" s="1214" t="s">
        <v>45</v>
      </c>
      <c r="G29" s="1214" t="s">
        <v>45</v>
      </c>
      <c r="H29" s="1230">
        <v>15.934380293081436</v>
      </c>
      <c r="I29" s="1214" t="s">
        <v>45</v>
      </c>
      <c r="J29" s="1214" t="s">
        <v>45</v>
      </c>
      <c r="K29" s="1214" t="s">
        <v>45</v>
      </c>
      <c r="L29" s="1214" t="s">
        <v>45</v>
      </c>
      <c r="M29" s="1230">
        <v>13.781897144385381</v>
      </c>
      <c r="N29" s="1214" t="s">
        <v>45</v>
      </c>
      <c r="O29" s="1214" t="s">
        <v>45</v>
      </c>
      <c r="P29" s="1214" t="s">
        <v>45</v>
      </c>
      <c r="Q29" s="2040"/>
      <c r="R29" s="2048" t="s">
        <v>483</v>
      </c>
      <c r="S29" s="1227" t="s">
        <v>10</v>
      </c>
      <c r="T29" s="1230">
        <v>14.410296926619408</v>
      </c>
      <c r="U29" s="1227" t="s">
        <v>10</v>
      </c>
      <c r="V29" s="2040"/>
      <c r="W29" s="2047" t="s">
        <v>483</v>
      </c>
      <c r="X29" s="1227" t="s">
        <v>10</v>
      </c>
      <c r="Y29" s="1230">
        <v>15.934380293081436</v>
      </c>
      <c r="Z29" s="1227" t="s">
        <v>10</v>
      </c>
      <c r="AA29" s="2041"/>
      <c r="AB29" s="2047" t="s">
        <v>483</v>
      </c>
      <c r="AC29" s="1227" t="s">
        <v>10</v>
      </c>
      <c r="AD29" s="1230">
        <v>13.781897144385381</v>
      </c>
      <c r="AE29" s="1227" t="s">
        <v>10</v>
      </c>
      <c r="AG29"/>
      <c r="AH29"/>
      <c r="AI29"/>
      <c r="AJ29"/>
      <c r="AK29"/>
      <c r="AL29"/>
    </row>
    <row r="30" spans="1:38">
      <c r="A30" s="2047" t="s">
        <v>484</v>
      </c>
      <c r="B30" s="1214" t="s">
        <v>45</v>
      </c>
      <c r="C30" s="1230">
        <v>13.426195027516444</v>
      </c>
      <c r="D30" s="1214" t="s">
        <v>45</v>
      </c>
      <c r="E30" s="1214" t="s">
        <v>45</v>
      </c>
      <c r="F30" s="1214" t="s">
        <v>45</v>
      </c>
      <c r="G30" s="1214" t="s">
        <v>45</v>
      </c>
      <c r="H30" s="1230">
        <v>14.295586619566336</v>
      </c>
      <c r="I30" s="1214" t="s">
        <v>45</v>
      </c>
      <c r="J30" s="1214" t="s">
        <v>45</v>
      </c>
      <c r="K30" s="1214" t="s">
        <v>45</v>
      </c>
      <c r="L30" s="1214" t="s">
        <v>45</v>
      </c>
      <c r="M30" s="1230">
        <v>12.302626093518898</v>
      </c>
      <c r="N30" s="1214" t="s">
        <v>45</v>
      </c>
      <c r="O30" s="1214" t="s">
        <v>45</v>
      </c>
      <c r="P30" s="1214" t="s">
        <v>45</v>
      </c>
      <c r="Q30" s="2040"/>
      <c r="R30" s="2048" t="s">
        <v>484</v>
      </c>
      <c r="S30" s="1227" t="s">
        <v>10</v>
      </c>
      <c r="T30" s="1230">
        <v>13.426195027516444</v>
      </c>
      <c r="U30" s="1227" t="s">
        <v>10</v>
      </c>
      <c r="V30" s="2040"/>
      <c r="W30" s="2047" t="s">
        <v>484</v>
      </c>
      <c r="X30" s="1227" t="s">
        <v>10</v>
      </c>
      <c r="Y30" s="1230">
        <v>14.295586619566336</v>
      </c>
      <c r="Z30" s="1227" t="s">
        <v>10</v>
      </c>
      <c r="AA30" s="2041"/>
      <c r="AB30" s="2047" t="s">
        <v>484</v>
      </c>
      <c r="AC30" s="1227" t="s">
        <v>10</v>
      </c>
      <c r="AD30" s="1230">
        <v>12.302626093518898</v>
      </c>
      <c r="AE30" s="1227" t="s">
        <v>10</v>
      </c>
    </row>
    <row r="31" spans="1:38">
      <c r="A31" s="2046"/>
      <c r="B31" s="2049"/>
      <c r="C31" s="2049"/>
      <c r="D31" s="2049"/>
      <c r="E31" s="2049"/>
      <c r="F31" s="2049"/>
      <c r="G31" s="2049"/>
      <c r="H31" s="2049"/>
      <c r="I31" s="2049"/>
      <c r="J31" s="2049"/>
      <c r="K31" s="2049"/>
      <c r="L31" s="2049"/>
      <c r="M31" s="2049"/>
      <c r="N31" s="2049"/>
      <c r="O31" s="2049"/>
      <c r="P31" s="2049"/>
      <c r="Q31" s="2040"/>
      <c r="R31" s="2050"/>
      <c r="S31" s="2051"/>
      <c r="T31" s="2051"/>
      <c r="U31" s="2051"/>
      <c r="V31" s="2040"/>
      <c r="W31" s="2046"/>
      <c r="X31" s="2046"/>
      <c r="Y31" s="2046"/>
      <c r="Z31" s="2046"/>
      <c r="AA31" s="2041"/>
      <c r="AB31" s="2046"/>
      <c r="AC31" s="2046"/>
      <c r="AD31" s="2046"/>
      <c r="AE31" s="2046"/>
    </row>
    <row r="32" spans="1:38">
      <c r="A32" s="413" t="s">
        <v>24</v>
      </c>
      <c r="H32" s="414"/>
      <c r="I32" s="414"/>
      <c r="M32" s="1891"/>
      <c r="N32" s="415"/>
    </row>
    <row r="33" spans="1:33">
      <c r="A33" s="416" t="s">
        <v>918</v>
      </c>
      <c r="B33" s="416"/>
      <c r="C33" s="417"/>
      <c r="D33" s="417"/>
      <c r="E33" s="417"/>
      <c r="F33" s="417"/>
      <c r="G33" s="417"/>
      <c r="H33" s="417"/>
      <c r="I33" s="417"/>
      <c r="J33" s="417"/>
      <c r="K33" s="417"/>
      <c r="L33" s="417"/>
      <c r="R33" s="1156" t="s">
        <v>989</v>
      </c>
      <c r="S33" s="809"/>
      <c r="T33" s="809"/>
      <c r="U33" s="809"/>
      <c r="V33" s="809"/>
      <c r="W33" s="809"/>
      <c r="X33" s="809"/>
      <c r="Y33" s="809"/>
      <c r="Z33" s="809"/>
      <c r="AA33" s="809"/>
      <c r="AB33" s="809"/>
      <c r="AC33" s="809"/>
      <c r="AD33" s="809"/>
      <c r="AE33" s="809"/>
    </row>
    <row r="34" spans="1:33">
      <c r="A34" s="416" t="s">
        <v>919</v>
      </c>
      <c r="B34" s="418"/>
      <c r="C34" s="418"/>
      <c r="D34" s="418"/>
      <c r="E34" s="418"/>
      <c r="F34" s="417"/>
      <c r="G34" s="417"/>
      <c r="H34" s="417"/>
      <c r="I34" s="417"/>
      <c r="J34" s="417"/>
      <c r="K34" s="417"/>
      <c r="L34" s="417"/>
      <c r="R34" s="1156"/>
      <c r="T34" s="1211" t="s">
        <v>716</v>
      </c>
      <c r="U34" s="809"/>
      <c r="V34" s="809"/>
      <c r="W34" s="809"/>
      <c r="X34" s="809"/>
      <c r="Y34" s="809"/>
      <c r="Z34" s="809"/>
      <c r="AA34" s="809"/>
      <c r="AB34" s="809"/>
      <c r="AC34" s="809"/>
      <c r="AD34" s="809"/>
      <c r="AE34" s="809"/>
    </row>
    <row r="35" spans="1:33">
      <c r="A35" s="420" t="s">
        <v>978</v>
      </c>
      <c r="B35" s="420"/>
      <c r="C35" s="420"/>
      <c r="D35" s="420"/>
      <c r="E35" s="420"/>
      <c r="F35" s="420"/>
      <c r="G35" s="420"/>
      <c r="H35" s="420"/>
      <c r="I35" s="420"/>
      <c r="J35" s="420"/>
      <c r="K35" s="420"/>
      <c r="L35" s="420"/>
      <c r="M35" s="420"/>
      <c r="R35" s="1543" t="s">
        <v>988</v>
      </c>
    </row>
    <row r="36" spans="1:33">
      <c r="A36" s="413" t="s">
        <v>485</v>
      </c>
      <c r="B36" s="421"/>
      <c r="C36" s="421"/>
      <c r="D36" s="421"/>
      <c r="E36" s="421"/>
      <c r="F36" s="417"/>
      <c r="G36" s="417"/>
      <c r="R36" s="1543" t="s">
        <v>990</v>
      </c>
    </row>
    <row r="37" spans="1:33">
      <c r="A37" s="422" t="s">
        <v>486</v>
      </c>
      <c r="B37" s="417"/>
      <c r="C37" s="417"/>
      <c r="D37" s="417"/>
      <c r="E37" s="417"/>
      <c r="F37" s="417"/>
      <c r="H37" s="417"/>
      <c r="I37" s="417"/>
      <c r="J37" s="417"/>
      <c r="K37" s="417"/>
      <c r="L37" s="417"/>
      <c r="M37" s="417"/>
      <c r="N37" s="417"/>
      <c r="O37" s="417"/>
      <c r="P37" s="417"/>
      <c r="Q37" s="417"/>
      <c r="R37" s="406"/>
    </row>
    <row r="38" spans="1:33" ht="25.15" customHeight="1">
      <c r="A38" s="1890" t="s">
        <v>487</v>
      </c>
      <c r="B38" s="417"/>
      <c r="C38" s="417"/>
      <c r="D38" s="417"/>
      <c r="E38" s="417"/>
      <c r="F38" s="417"/>
      <c r="H38" s="417"/>
      <c r="I38" s="417"/>
      <c r="J38" s="417"/>
      <c r="K38" s="417"/>
      <c r="L38" s="417"/>
      <c r="M38" s="417"/>
      <c r="N38" s="417"/>
      <c r="O38" s="417"/>
      <c r="P38" s="417"/>
      <c r="Q38" s="417"/>
      <c r="R38" s="407"/>
      <c r="S38" s="2091" t="s">
        <v>476</v>
      </c>
      <c r="T38" s="2092"/>
      <c r="U38" s="2093"/>
      <c r="W38" s="407"/>
      <c r="X38" s="2091" t="s">
        <v>479</v>
      </c>
      <c r="Y38" s="2092"/>
      <c r="Z38" s="2093"/>
      <c r="AB38" s="407"/>
      <c r="AC38" s="2091" t="s">
        <v>480</v>
      </c>
      <c r="AD38" s="2092"/>
      <c r="AE38" s="2093"/>
    </row>
    <row r="39" spans="1:33" ht="24">
      <c r="A39" s="423" t="s">
        <v>713</v>
      </c>
      <c r="B39" s="417"/>
      <c r="C39" s="417"/>
      <c r="D39" s="417"/>
      <c r="E39" s="417"/>
      <c r="F39" s="417"/>
      <c r="H39" s="417"/>
      <c r="I39" s="417"/>
      <c r="J39" s="417"/>
      <c r="K39" s="417"/>
      <c r="L39" s="417"/>
      <c r="M39" s="417"/>
      <c r="N39" s="417"/>
      <c r="O39" s="417"/>
      <c r="P39" s="417"/>
      <c r="Q39" s="417"/>
      <c r="R39" s="411"/>
      <c r="S39" s="409" t="s">
        <v>335</v>
      </c>
      <c r="T39" s="409" t="s">
        <v>317</v>
      </c>
      <c r="U39" s="737" t="s">
        <v>320</v>
      </c>
      <c r="V39" s="412"/>
      <c r="W39" s="411"/>
      <c r="X39" s="409" t="s">
        <v>335</v>
      </c>
      <c r="Y39" s="409" t="s">
        <v>317</v>
      </c>
      <c r="Z39" s="737" t="s">
        <v>320</v>
      </c>
      <c r="AA39" s="738"/>
      <c r="AB39" s="411"/>
      <c r="AC39" s="409" t="s">
        <v>335</v>
      </c>
      <c r="AD39" s="409" t="s">
        <v>317</v>
      </c>
      <c r="AE39" s="737" t="s">
        <v>320</v>
      </c>
    </row>
    <row r="40" spans="1:33">
      <c r="A40" s="1868" t="s">
        <v>1018</v>
      </c>
      <c r="B40" s="1868"/>
      <c r="C40" s="1868"/>
      <c r="D40" s="1868"/>
      <c r="E40" s="1868"/>
      <c r="F40" s="1868"/>
      <c r="H40" s="417"/>
      <c r="I40" s="417"/>
      <c r="J40" s="417"/>
      <c r="K40" s="417"/>
      <c r="L40" s="417"/>
      <c r="M40" s="417"/>
      <c r="N40" s="417"/>
      <c r="O40" s="417"/>
      <c r="P40" s="417"/>
      <c r="Q40" s="417"/>
    </row>
    <row r="41" spans="1:33" ht="13.9" customHeight="1">
      <c r="A41" s="2089" t="s">
        <v>1019</v>
      </c>
      <c r="B41" s="2089"/>
      <c r="C41" s="2089"/>
      <c r="D41" s="2089"/>
      <c r="E41" s="2089"/>
      <c r="F41" s="2089"/>
      <c r="G41" s="2089"/>
      <c r="H41" s="2089"/>
      <c r="I41" s="2089"/>
      <c r="J41" s="2089"/>
      <c r="K41" s="2089"/>
      <c r="L41" s="2089"/>
      <c r="M41" s="2089"/>
      <c r="N41" s="2089"/>
      <c r="O41" s="2089"/>
      <c r="P41" s="2089"/>
      <c r="Q41" s="419"/>
      <c r="R41" s="1215" t="s">
        <v>15</v>
      </c>
      <c r="S41" s="1216">
        <v>19.254709999999999</v>
      </c>
      <c r="T41" s="1216">
        <v>13.598990000000001</v>
      </c>
      <c r="U41" s="1217">
        <v>12.674440000000001</v>
      </c>
      <c r="V41" s="446"/>
      <c r="W41" s="1226" t="s">
        <v>15</v>
      </c>
      <c r="X41" s="1223">
        <v>11.499980000000001</v>
      </c>
      <c r="Y41" s="1216">
        <v>9.1286500000000004</v>
      </c>
      <c r="Z41" s="1217">
        <v>9.0651100000000007</v>
      </c>
      <c r="AB41" s="1213" t="s">
        <v>15</v>
      </c>
      <c r="AC41" s="1216">
        <v>11.94651</v>
      </c>
      <c r="AD41" s="1216">
        <v>9.4635200000000008</v>
      </c>
      <c r="AE41" s="1217">
        <v>8.8807299999999998</v>
      </c>
      <c r="AG41" s="1894"/>
    </row>
    <row r="42" spans="1:33">
      <c r="A42" s="2089"/>
      <c r="B42" s="2089"/>
      <c r="C42" s="2089"/>
      <c r="D42" s="2089"/>
      <c r="E42" s="2089"/>
      <c r="F42" s="2089"/>
      <c r="G42" s="2089"/>
      <c r="H42" s="2089"/>
      <c r="I42" s="2089"/>
      <c r="J42" s="2089"/>
      <c r="K42" s="2089"/>
      <c r="L42" s="2089"/>
      <c r="M42" s="2089"/>
      <c r="N42" s="2089"/>
      <c r="O42" s="2089"/>
      <c r="P42" s="2089"/>
      <c r="Q42" s="417"/>
      <c r="R42" s="1215" t="s">
        <v>14</v>
      </c>
      <c r="S42" s="1216">
        <v>18.65127</v>
      </c>
      <c r="T42" s="1216">
        <v>14.4155</v>
      </c>
      <c r="U42" s="1217">
        <v>13.10042</v>
      </c>
      <c r="V42" s="446"/>
      <c r="W42" s="1226" t="s">
        <v>80</v>
      </c>
      <c r="X42" s="1223">
        <v>13.23902</v>
      </c>
      <c r="Y42" s="1216">
        <v>10.9</v>
      </c>
      <c r="Z42" s="1217">
        <v>12.78162</v>
      </c>
      <c r="AB42" s="1213" t="s">
        <v>80</v>
      </c>
      <c r="AC42" s="1216">
        <v>9.7938399999999994</v>
      </c>
      <c r="AD42" s="1895">
        <v>7.3472900000000001</v>
      </c>
      <c r="AE42" s="1217">
        <v>9.7728999999999999</v>
      </c>
      <c r="AG42" s="1894"/>
    </row>
    <row r="43" spans="1:33">
      <c r="A43" s="1868" t="s">
        <v>488</v>
      </c>
      <c r="B43" s="1868"/>
      <c r="C43" s="1868"/>
      <c r="D43" s="1868"/>
      <c r="E43" s="1868"/>
      <c r="F43" s="1868"/>
      <c r="H43" s="1868"/>
      <c r="I43" s="1868"/>
      <c r="J43" s="1868"/>
      <c r="K43" s="1868"/>
      <c r="L43" s="1868"/>
      <c r="M43" s="1868"/>
      <c r="N43" s="1868"/>
      <c r="O43" s="417"/>
      <c r="Q43" s="417"/>
      <c r="R43" s="1215" t="s">
        <v>80</v>
      </c>
      <c r="S43" s="1216">
        <v>16.49342</v>
      </c>
      <c r="T43" s="1216">
        <v>15.651529999999999</v>
      </c>
      <c r="U43" s="1217">
        <v>16.32882</v>
      </c>
      <c r="V43" s="446"/>
      <c r="W43" s="1226" t="s">
        <v>14</v>
      </c>
      <c r="X43" s="1223">
        <v>24.940750000000001</v>
      </c>
      <c r="Y43" s="1216">
        <v>17.851700000000001</v>
      </c>
      <c r="Z43" s="1217">
        <v>13.22687</v>
      </c>
      <c r="AB43" s="1213" t="s">
        <v>268</v>
      </c>
      <c r="AC43" s="1216">
        <v>11.382149999999999</v>
      </c>
      <c r="AD43" s="1216">
        <v>10.804880000000001</v>
      </c>
      <c r="AE43" s="1217">
        <v>11</v>
      </c>
      <c r="AG43" s="1894"/>
    </row>
    <row r="44" spans="1:33">
      <c r="A44" s="1868" t="s">
        <v>489</v>
      </c>
      <c r="B44" s="1868"/>
      <c r="C44" s="1868"/>
      <c r="D44" s="1868"/>
      <c r="E44" s="1868"/>
      <c r="F44" s="1868"/>
      <c r="H44" s="1868"/>
      <c r="I44" s="1868"/>
      <c r="J44" s="1868"/>
      <c r="K44" s="1868"/>
      <c r="L44" s="1868"/>
      <c r="M44" s="1868"/>
      <c r="N44" s="1868"/>
      <c r="O44" s="417"/>
      <c r="R44" s="1215" t="s">
        <v>411</v>
      </c>
      <c r="S44" s="1218">
        <v>18.739000000000001</v>
      </c>
      <c r="T44" s="1219">
        <v>12.28107</v>
      </c>
      <c r="U44" s="1217">
        <v>17.102869999999999</v>
      </c>
      <c r="V44" s="446"/>
      <c r="W44" s="1226" t="s">
        <v>19</v>
      </c>
      <c r="X44" s="1223">
        <v>34.058979999999998</v>
      </c>
      <c r="Y44" s="1221">
        <v>32.521812991057736</v>
      </c>
      <c r="Z44" s="1217">
        <v>13.67112</v>
      </c>
      <c r="AB44" s="1213" t="s">
        <v>410</v>
      </c>
      <c r="AC44" s="1216">
        <v>14.03186</v>
      </c>
      <c r="AD44" s="1895">
        <v>13.983459999999999</v>
      </c>
      <c r="AE44" s="1896">
        <v>12.66446</v>
      </c>
      <c r="AG44" s="1894"/>
    </row>
    <row r="45" spans="1:33">
      <c r="A45" s="1868" t="s">
        <v>490</v>
      </c>
      <c r="R45" s="1215" t="s">
        <v>17</v>
      </c>
      <c r="S45" s="1216">
        <v>14.56081</v>
      </c>
      <c r="T45" s="1216">
        <v>12</v>
      </c>
      <c r="U45" s="1217">
        <v>17.730399999999999</v>
      </c>
      <c r="V45" s="446"/>
      <c r="W45" s="1226" t="s">
        <v>268</v>
      </c>
      <c r="X45" s="1223">
        <v>14.54434</v>
      </c>
      <c r="Y45" s="1216">
        <v>12.401450000000001</v>
      </c>
      <c r="Z45" s="1217">
        <v>14</v>
      </c>
      <c r="AB45" s="1213" t="s">
        <v>79</v>
      </c>
      <c r="AC45" s="1895">
        <v>20.35754</v>
      </c>
      <c r="AD45" s="1895">
        <v>15.99044</v>
      </c>
      <c r="AE45" s="1217">
        <v>14.20135</v>
      </c>
      <c r="AG45" s="1894"/>
    </row>
    <row r="46" spans="1:33" ht="14.1" customHeight="1">
      <c r="A46" s="1212" t="s">
        <v>491</v>
      </c>
      <c r="B46" s="1893"/>
      <c r="C46" s="1893"/>
      <c r="D46" s="1893"/>
      <c r="E46" s="1893"/>
      <c r="F46" s="1893"/>
      <c r="G46" s="1893"/>
      <c r="H46" s="1893"/>
      <c r="I46" s="1893"/>
      <c r="J46" s="1893"/>
      <c r="K46" s="1893"/>
      <c r="L46" s="1893"/>
      <c r="M46" s="1893"/>
      <c r="N46" s="1893"/>
      <c r="R46" s="1215" t="s">
        <v>77</v>
      </c>
      <c r="S46" s="1216">
        <v>19.241389999999999</v>
      </c>
      <c r="T46" s="1216">
        <v>17.32741</v>
      </c>
      <c r="U46" s="1217">
        <v>18.628229999999999</v>
      </c>
      <c r="V46" s="446"/>
      <c r="W46" s="1226" t="s">
        <v>12</v>
      </c>
      <c r="X46" s="1223">
        <v>25</v>
      </c>
      <c r="Y46" s="1223">
        <v>21</v>
      </c>
      <c r="Z46" s="1223">
        <v>18</v>
      </c>
      <c r="AB46" s="1213" t="s">
        <v>14</v>
      </c>
      <c r="AC46" s="1216">
        <v>18.841609999999999</v>
      </c>
      <c r="AD46" s="1216">
        <v>15.5078</v>
      </c>
      <c r="AE46" s="1217">
        <v>14.359909999999999</v>
      </c>
      <c r="AG46" s="1894"/>
    </row>
    <row r="47" spans="1:33">
      <c r="B47" s="1893"/>
      <c r="C47" s="1893"/>
      <c r="D47" s="1893"/>
      <c r="E47" s="1893"/>
      <c r="F47" s="1893"/>
      <c r="G47" s="1893"/>
      <c r="H47" s="1893"/>
      <c r="I47" s="1893"/>
      <c r="J47" s="1893"/>
      <c r="K47" s="1893"/>
      <c r="L47" s="1893"/>
      <c r="M47" s="1893"/>
      <c r="N47" s="1893"/>
      <c r="R47" s="1215" t="s">
        <v>410</v>
      </c>
      <c r="S47" s="1216">
        <v>22.76595</v>
      </c>
      <c r="T47" s="1216">
        <v>22.44</v>
      </c>
      <c r="U47" s="1217">
        <v>19.205829999999999</v>
      </c>
      <c r="V47" s="446"/>
      <c r="W47" s="1226" t="s">
        <v>79</v>
      </c>
      <c r="X47" s="1223">
        <v>28.743849999999998</v>
      </c>
      <c r="Y47" s="1216">
        <v>19.681660000000001</v>
      </c>
      <c r="Z47" s="1217">
        <v>17.66104</v>
      </c>
      <c r="AB47" s="1213" t="s">
        <v>77</v>
      </c>
      <c r="AC47" s="1216">
        <v>16.25611</v>
      </c>
      <c r="AD47" s="1216">
        <v>15.33685</v>
      </c>
      <c r="AE47" s="1217">
        <v>15.51877</v>
      </c>
      <c r="AG47" s="1894"/>
    </row>
    <row r="48" spans="1:33" ht="15">
      <c r="B48" s="424" t="s">
        <v>720</v>
      </c>
      <c r="R48" s="1215" t="s">
        <v>284</v>
      </c>
      <c r="S48" s="1216">
        <v>21.954190000000001</v>
      </c>
      <c r="T48" s="1216">
        <v>23.55565</v>
      </c>
      <c r="U48" s="1217">
        <v>21.412890000000001</v>
      </c>
      <c r="V48" s="446"/>
      <c r="W48" s="1226" t="s">
        <v>29</v>
      </c>
      <c r="X48" s="1224">
        <v>32.22683</v>
      </c>
      <c r="Y48" s="1219">
        <v>23.411539999999999</v>
      </c>
      <c r="Z48" s="1217">
        <v>19.525870000000001</v>
      </c>
      <c r="AB48" s="1213" t="s">
        <v>411</v>
      </c>
      <c r="AC48" s="1218">
        <v>22.121200000000002</v>
      </c>
      <c r="AD48" s="1895">
        <v>16.663609999999998</v>
      </c>
      <c r="AE48" s="1217">
        <v>17.263079999999999</v>
      </c>
      <c r="AG48" s="1894"/>
    </row>
    <row r="49" spans="18:33">
      <c r="R49" s="1215" t="s">
        <v>20</v>
      </c>
      <c r="S49" s="1218">
        <v>22.357690000000002</v>
      </c>
      <c r="T49" s="1218">
        <v>25.37274</v>
      </c>
      <c r="U49" s="1217">
        <v>26.2</v>
      </c>
      <c r="V49" s="446"/>
      <c r="W49" s="1226" t="s">
        <v>284</v>
      </c>
      <c r="X49" s="1223">
        <v>31.032730000000001</v>
      </c>
      <c r="Y49" s="1216">
        <v>25.531379999999999</v>
      </c>
      <c r="Z49" s="1217">
        <v>20.563580000000002</v>
      </c>
      <c r="AB49" s="1213" t="s">
        <v>78</v>
      </c>
      <c r="AC49" s="1895">
        <v>11.883459999999999</v>
      </c>
      <c r="AD49" s="1218">
        <v>15.75618038227047</v>
      </c>
      <c r="AE49" s="1217">
        <v>18.4041</v>
      </c>
      <c r="AG49" s="1894"/>
    </row>
    <row r="50" spans="18:33">
      <c r="R50" s="1215" t="s">
        <v>31</v>
      </c>
      <c r="S50" s="1216"/>
      <c r="T50" s="1216"/>
      <c r="U50" s="1217">
        <v>34.118920000000003</v>
      </c>
      <c r="V50" s="446"/>
      <c r="W50" s="1226" t="s">
        <v>411</v>
      </c>
      <c r="X50" s="1224">
        <v>24.796990000000001</v>
      </c>
      <c r="Y50" s="1219">
        <v>22.166090000000001</v>
      </c>
      <c r="Z50" s="1217">
        <v>21.22749</v>
      </c>
      <c r="AB50" s="1213" t="s">
        <v>17</v>
      </c>
      <c r="AC50" s="1217">
        <v>14</v>
      </c>
      <c r="AD50" s="1895">
        <v>11.187530000000001</v>
      </c>
      <c r="AE50" s="1217">
        <v>18.609549999999999</v>
      </c>
      <c r="AG50" s="1894"/>
    </row>
    <row r="51" spans="18:33">
      <c r="R51" s="1215" t="s">
        <v>12</v>
      </c>
      <c r="S51" s="1216">
        <v>48</v>
      </c>
      <c r="T51" s="1216">
        <v>33</v>
      </c>
      <c r="U51" s="1216">
        <v>35</v>
      </c>
      <c r="V51" s="446"/>
      <c r="W51" s="1226" t="s">
        <v>410</v>
      </c>
      <c r="X51" s="1223">
        <v>32.560650000000003</v>
      </c>
      <c r="Y51" s="1216">
        <v>26.867180000000001</v>
      </c>
      <c r="Z51" s="1217">
        <v>22.98198</v>
      </c>
      <c r="AB51" s="1213" t="s">
        <v>29</v>
      </c>
      <c r="AC51" s="1218">
        <v>29.353200000000001</v>
      </c>
      <c r="AD51" s="1895">
        <v>21.86571</v>
      </c>
      <c r="AE51" s="1217">
        <v>21.00122</v>
      </c>
      <c r="AG51" s="1894"/>
    </row>
    <row r="52" spans="18:33">
      <c r="R52" s="1215" t="s">
        <v>268</v>
      </c>
      <c r="S52" s="1216">
        <v>15.772919999999999</v>
      </c>
      <c r="T52" s="1216">
        <v>12.243840000000001</v>
      </c>
      <c r="U52" s="1220"/>
      <c r="V52" s="446"/>
      <c r="W52" s="1226" t="s">
        <v>17</v>
      </c>
      <c r="X52" s="1223">
        <v>23.251339999999999</v>
      </c>
      <c r="Y52" s="1217">
        <v>19</v>
      </c>
      <c r="Z52" s="1217">
        <v>23.58811</v>
      </c>
      <c r="AB52" s="1213" t="s">
        <v>284</v>
      </c>
      <c r="AC52" s="1216"/>
      <c r="AD52" s="1216">
        <v>28.192460000000001</v>
      </c>
      <c r="AE52" s="1217">
        <v>21.36947</v>
      </c>
      <c r="AG52" s="1894"/>
    </row>
    <row r="53" spans="18:33">
      <c r="R53" s="1215" t="s">
        <v>19</v>
      </c>
      <c r="S53" s="1216">
        <v>19.481269999999999</v>
      </c>
      <c r="T53" s="1221">
        <v>15.74</v>
      </c>
      <c r="U53" s="1220"/>
      <c r="V53" s="446"/>
      <c r="W53" s="1226" t="s">
        <v>30</v>
      </c>
      <c r="X53" s="1223">
        <v>26.45241</v>
      </c>
      <c r="Y53" s="1216">
        <v>28.131070000000001</v>
      </c>
      <c r="Z53" s="1217">
        <v>24.286760000000001</v>
      </c>
      <c r="AB53" s="1213" t="s">
        <v>12</v>
      </c>
      <c r="AC53" s="1216">
        <v>23</v>
      </c>
      <c r="AD53" s="1216">
        <v>20</v>
      </c>
      <c r="AE53" s="1216">
        <v>22</v>
      </c>
      <c r="AG53" s="1894"/>
    </row>
    <row r="54" spans="18:33">
      <c r="R54" s="1215" t="s">
        <v>78</v>
      </c>
      <c r="S54" s="1218"/>
      <c r="T54" s="1218">
        <v>16.780792420327305</v>
      </c>
      <c r="U54" s="1220"/>
      <c r="V54" s="446"/>
      <c r="W54" s="1226" t="s">
        <v>31</v>
      </c>
      <c r="X54" s="1223"/>
      <c r="Y54" s="1216"/>
      <c r="Z54" s="1217">
        <v>24.47664</v>
      </c>
      <c r="AB54" s="1213" t="s">
        <v>30</v>
      </c>
      <c r="AC54" s="1216">
        <v>19.195419999999999</v>
      </c>
      <c r="AD54" s="1216">
        <v>27.146339999999999</v>
      </c>
      <c r="AE54" s="1217">
        <v>24.901289999999999</v>
      </c>
      <c r="AG54" s="1894"/>
    </row>
    <row r="55" spans="18:33">
      <c r="R55" s="1222" t="s">
        <v>29</v>
      </c>
      <c r="S55" s="1218">
        <v>24.273530000000001</v>
      </c>
      <c r="T55" s="1219">
        <v>9.8075799999999997</v>
      </c>
      <c r="U55" s="1220"/>
      <c r="V55" s="446"/>
      <c r="W55" s="1226" t="s">
        <v>77</v>
      </c>
      <c r="X55" s="1223">
        <v>24.73639</v>
      </c>
      <c r="Y55" s="1216">
        <v>23.458120000000001</v>
      </c>
      <c r="Z55" s="1217">
        <v>25.485060000000001</v>
      </c>
      <c r="AB55" s="1213" t="s">
        <v>20</v>
      </c>
      <c r="AC55" s="1218">
        <v>16.92285</v>
      </c>
      <c r="AD55" s="1218">
        <v>17.912610000000001</v>
      </c>
      <c r="AE55" s="1896">
        <v>28.9</v>
      </c>
      <c r="AG55" s="1894"/>
    </row>
    <row r="56" spans="18:33">
      <c r="R56" s="1215" t="s">
        <v>28</v>
      </c>
      <c r="S56" s="1216">
        <v>21.077940000000002</v>
      </c>
      <c r="T56" s="1216">
        <v>19.899999999999999</v>
      </c>
      <c r="U56" s="1220"/>
      <c r="V56" s="446"/>
      <c r="W56" s="1226" t="s">
        <v>20</v>
      </c>
      <c r="X56" s="1224">
        <v>27.15793</v>
      </c>
      <c r="Y56" s="1218">
        <v>28.146719999999998</v>
      </c>
      <c r="Z56" s="1217">
        <v>27.4</v>
      </c>
      <c r="AB56" s="1213" t="s">
        <v>31</v>
      </c>
      <c r="AC56" s="1216"/>
      <c r="AD56" s="1216"/>
      <c r="AE56" s="1217">
        <v>37.993099999999998</v>
      </c>
      <c r="AG56" s="1894"/>
    </row>
    <row r="57" spans="18:33">
      <c r="R57" s="1215" t="s">
        <v>79</v>
      </c>
      <c r="S57" s="1219">
        <v>36.290199999999999</v>
      </c>
      <c r="T57" s="1216">
        <v>20.003869999999999</v>
      </c>
      <c r="U57" s="1220"/>
      <c r="V57" s="446"/>
      <c r="W57" s="1226" t="s">
        <v>205</v>
      </c>
      <c r="X57" s="1224">
        <v>20.75667</v>
      </c>
      <c r="Y57" s="1218">
        <v>13.794029999999999</v>
      </c>
      <c r="Z57" s="1217"/>
      <c r="AB57" s="1213" t="s">
        <v>28</v>
      </c>
      <c r="AC57" s="1216">
        <v>11.010210000000001</v>
      </c>
      <c r="AD57" s="1216">
        <v>12.5</v>
      </c>
      <c r="AE57" s="1217"/>
      <c r="AG57" s="1894"/>
    </row>
    <row r="58" spans="18:33">
      <c r="R58" s="1215" t="s">
        <v>21</v>
      </c>
      <c r="S58" s="1216">
        <v>25.97043</v>
      </c>
      <c r="T58" s="1216">
        <v>21.1937</v>
      </c>
      <c r="U58" s="1220"/>
      <c r="V58" s="446"/>
      <c r="W58" s="1226" t="s">
        <v>78</v>
      </c>
      <c r="X58" s="1224">
        <v>18.793757578777761</v>
      </c>
      <c r="Y58" s="1218">
        <v>15.758805429864253</v>
      </c>
      <c r="Z58" s="1218"/>
      <c r="AB58" s="1213" t="s">
        <v>205</v>
      </c>
      <c r="AC58" s="1218">
        <v>14.62523</v>
      </c>
      <c r="AD58" s="1218">
        <v>16.583333333333332</v>
      </c>
      <c r="AE58" s="1217"/>
      <c r="AG58" s="1894"/>
    </row>
    <row r="59" spans="18:33">
      <c r="R59" s="1215" t="s">
        <v>205</v>
      </c>
      <c r="S59" s="1218">
        <v>28.347770000000001</v>
      </c>
      <c r="T59" s="1218">
        <v>26.30997</v>
      </c>
      <c r="U59" s="1220"/>
      <c r="V59" s="446"/>
      <c r="W59" s="1226" t="s">
        <v>28</v>
      </c>
      <c r="X59" s="1223">
        <v>19.342569999999998</v>
      </c>
      <c r="Y59" s="1216">
        <v>16.7</v>
      </c>
      <c r="Z59" s="1217"/>
      <c r="AB59" s="1213" t="s">
        <v>21</v>
      </c>
      <c r="AC59" s="1216">
        <v>31.999420000000001</v>
      </c>
      <c r="AD59" s="1216">
        <v>30.830469999999998</v>
      </c>
      <c r="AE59" s="1217"/>
      <c r="AG59" s="1894"/>
    </row>
    <row r="60" spans="18:33">
      <c r="R60" s="1215" t="s">
        <v>30</v>
      </c>
      <c r="S60" s="1216">
        <v>20.062629999999999</v>
      </c>
      <c r="T60" s="1216">
        <v>26.575389999999999</v>
      </c>
      <c r="U60" s="1220"/>
      <c r="V60" s="446"/>
      <c r="W60" s="1226" t="s">
        <v>21</v>
      </c>
      <c r="X60" s="1223">
        <v>35.662990000000001</v>
      </c>
      <c r="Y60" s="1216">
        <v>30.216380000000001</v>
      </c>
      <c r="Z60" s="1217"/>
      <c r="AB60" s="1213" t="s">
        <v>19</v>
      </c>
      <c r="AC60" s="1216"/>
      <c r="AD60" s="1216">
        <v>24.566487341772152</v>
      </c>
      <c r="AE60" s="1217"/>
      <c r="AG60" s="1894"/>
    </row>
    <row r="61" spans="18:33">
      <c r="S61" s="1892"/>
      <c r="T61" s="1892"/>
      <c r="U61" s="1892"/>
      <c r="V61" s="1892"/>
      <c r="W61" s="1892"/>
      <c r="X61" s="1892"/>
      <c r="Y61" s="1892"/>
      <c r="Z61" s="1892"/>
      <c r="AA61" s="1892"/>
      <c r="AB61" s="1892"/>
      <c r="AC61" s="1892"/>
      <c r="AD61" s="1892"/>
      <c r="AE61" s="1892"/>
    </row>
    <row r="62" spans="18:33">
      <c r="R62" s="425" t="s">
        <v>271</v>
      </c>
      <c r="S62" s="426">
        <v>22.960840000000005</v>
      </c>
      <c r="T62" s="426">
        <v>18.797801706333019</v>
      </c>
      <c r="U62" s="427">
        <v>23.29147</v>
      </c>
      <c r="W62" s="425" t="s">
        <v>271</v>
      </c>
      <c r="X62" s="428">
        <v>24.673588293619886</v>
      </c>
      <c r="Y62" s="426">
        <v>20.877188864259054</v>
      </c>
      <c r="Z62" s="427">
        <v>18.478090000000002</v>
      </c>
      <c r="AB62" s="429" t="s">
        <v>271</v>
      </c>
      <c r="AC62" s="426">
        <v>17.429398235294119</v>
      </c>
      <c r="AD62" s="426">
        <v>17.177595143370663</v>
      </c>
      <c r="AE62" s="427">
        <v>17.377603000000001</v>
      </c>
    </row>
    <row r="63" spans="18:33">
      <c r="R63" s="430" t="s">
        <v>483</v>
      </c>
      <c r="S63" s="426"/>
      <c r="T63" s="431">
        <v>14.410296926619408</v>
      </c>
      <c r="U63" s="427"/>
      <c r="W63" s="430" t="s">
        <v>483</v>
      </c>
      <c r="X63" s="426"/>
      <c r="Y63" s="431">
        <v>15.934380293081436</v>
      </c>
      <c r="Z63" s="427"/>
      <c r="AB63" s="429" t="s">
        <v>483</v>
      </c>
      <c r="AC63" s="426"/>
      <c r="AD63" s="431">
        <v>13.781897144385381</v>
      </c>
      <c r="AE63" s="427"/>
    </row>
    <row r="64" spans="18:33">
      <c r="R64" s="430" t="s">
        <v>484</v>
      </c>
      <c r="S64" s="432"/>
      <c r="T64" s="431">
        <v>13.426195027516444</v>
      </c>
      <c r="U64" s="427"/>
      <c r="W64" s="430" t="s">
        <v>484</v>
      </c>
      <c r="X64" s="426"/>
      <c r="Y64" s="431">
        <v>14.295586619566336</v>
      </c>
      <c r="Z64" s="427"/>
      <c r="AB64" s="429" t="s">
        <v>484</v>
      </c>
      <c r="AC64" s="426"/>
      <c r="AD64" s="431">
        <v>12.302626093518898</v>
      </c>
      <c r="AE64" s="427"/>
    </row>
    <row r="65" spans="10:31" ht="15">
      <c r="R65"/>
      <c r="S65"/>
      <c r="T65"/>
      <c r="U65"/>
      <c r="V65"/>
      <c r="W65"/>
      <c r="X65"/>
      <c r="Y65"/>
      <c r="Z65"/>
      <c r="AA65"/>
      <c r="AB65"/>
      <c r="AC65"/>
      <c r="AD65"/>
      <c r="AE65"/>
    </row>
    <row r="67" spans="10:31" ht="15">
      <c r="J67" s="424" t="s">
        <v>722</v>
      </c>
      <c r="W67" s="424" t="s">
        <v>723</v>
      </c>
    </row>
    <row r="73" spans="10:31" ht="15" customHeight="1"/>
    <row r="74" spans="10:31" ht="15" customHeight="1"/>
    <row r="78" spans="10:31" ht="22.15" customHeight="1"/>
  </sheetData>
  <mergeCells count="11">
    <mergeCell ref="A41:P42"/>
    <mergeCell ref="A2:J2"/>
    <mergeCell ref="AC3:AE3"/>
    <mergeCell ref="S38:U38"/>
    <mergeCell ref="X38:Z38"/>
    <mergeCell ref="AC38:AE38"/>
    <mergeCell ref="X3:Z3"/>
    <mergeCell ref="B3:F3"/>
    <mergeCell ref="G3:K3"/>
    <mergeCell ref="L3:P3"/>
    <mergeCell ref="S3:U3"/>
  </mergeCells>
  <pageMargins left="0.17" right="0.17" top="0.3" bottom="0.28000000000000003" header="0.31496062992125984" footer="0.21"/>
  <pageSetup paperSize="9" scale="45" orientation="landscape" r:id="rId1"/>
  <ignoredErrors>
    <ignoredError sqref="B4:C4 G4:H4 S4:Z4 AC4:AD4 S39:T39 X39:Y39 AA39:AE39" numberStoredAsText="1"/>
  </ignoredErrors>
  <drawing r:id="rId2"/>
</worksheet>
</file>

<file path=xl/worksheets/sheet9.xml><?xml version="1.0" encoding="utf-8"?>
<worksheet xmlns="http://schemas.openxmlformats.org/spreadsheetml/2006/main" xmlns:r="http://schemas.openxmlformats.org/officeDocument/2006/relationships">
  <sheetPr>
    <pageSetUpPr fitToPage="1"/>
  </sheetPr>
  <dimension ref="A1:AA49"/>
  <sheetViews>
    <sheetView zoomScale="60" zoomScaleNormal="60" workbookViewId="0"/>
  </sheetViews>
  <sheetFormatPr baseColWidth="10" defaultRowHeight="15"/>
  <cols>
    <col min="6" max="6" width="2" style="120" customWidth="1"/>
    <col min="12" max="12" width="4" customWidth="1"/>
    <col min="14" max="14" width="5" customWidth="1"/>
    <col min="16" max="16" width="2.21875" customWidth="1"/>
    <col min="17" max="17" width="10.77734375" customWidth="1"/>
    <col min="18" max="18" width="5" customWidth="1"/>
    <col min="20" max="20" width="4" customWidth="1"/>
    <col min="22" max="23" width="5.77734375" customWidth="1"/>
  </cols>
  <sheetData>
    <row r="1" spans="1:23" ht="15.75">
      <c r="A1" s="1232" t="s">
        <v>0</v>
      </c>
      <c r="B1" s="2"/>
      <c r="C1" s="2"/>
      <c r="D1" s="2"/>
      <c r="E1" s="2"/>
    </row>
    <row r="2" spans="1:23" ht="16.7" customHeight="1">
      <c r="A2" s="2099" t="s">
        <v>1</v>
      </c>
      <c r="B2" s="2099"/>
      <c r="C2" s="2099"/>
      <c r="D2" s="2099"/>
      <c r="E2" s="2099"/>
      <c r="F2" s="2099"/>
      <c r="G2" s="2099"/>
      <c r="H2" s="2099"/>
      <c r="I2" s="2099"/>
      <c r="J2" s="2099"/>
      <c r="K2" s="2099"/>
      <c r="L2" s="2099"/>
      <c r="M2" s="2099"/>
      <c r="N2" s="2099"/>
      <c r="O2" s="2099"/>
      <c r="P2" s="2099"/>
      <c r="Q2" s="2099"/>
      <c r="R2" s="2099"/>
      <c r="S2" s="2099"/>
      <c r="T2" s="2099"/>
      <c r="U2" s="2099"/>
      <c r="V2" s="2099"/>
      <c r="W2" s="2099"/>
    </row>
    <row r="3" spans="1:23" ht="5.85" customHeight="1">
      <c r="A3" s="2"/>
      <c r="B3" s="2"/>
      <c r="C3" s="2"/>
      <c r="D3" s="2"/>
      <c r="E3" s="2"/>
    </row>
    <row r="4" spans="1:23" ht="15.75">
      <c r="A4" s="2098" t="s">
        <v>2</v>
      </c>
      <c r="B4" s="2098"/>
      <c r="C4" s="2"/>
      <c r="D4" s="2"/>
      <c r="E4" s="2"/>
      <c r="M4" s="1233" t="s">
        <v>2</v>
      </c>
      <c r="N4" s="1234"/>
    </row>
    <row r="5" spans="1:23" ht="28.9" customHeight="1">
      <c r="A5" s="2096" t="s">
        <v>3</v>
      </c>
      <c r="B5" s="2096"/>
      <c r="C5" s="2096"/>
      <c r="D5" s="2096"/>
      <c r="E5" s="2096"/>
      <c r="M5" s="2097" t="s">
        <v>188</v>
      </c>
      <c r="N5" s="2097"/>
      <c r="O5" s="2097"/>
      <c r="P5" s="2097"/>
      <c r="Q5" s="2097"/>
      <c r="R5" s="2097"/>
      <c r="S5" s="2097"/>
      <c r="T5" s="2097"/>
      <c r="U5" s="2097"/>
      <c r="V5" s="2097"/>
      <c r="W5" s="2097"/>
    </row>
    <row r="6" spans="1:23">
      <c r="A6" s="755" t="s">
        <v>4</v>
      </c>
      <c r="B6" s="2"/>
      <c r="C6" s="2"/>
      <c r="D6" s="2"/>
      <c r="E6" s="2"/>
      <c r="G6" s="755" t="s">
        <v>27</v>
      </c>
    </row>
    <row r="7" spans="1:23" ht="95.1" customHeight="1">
      <c r="A7" s="449" t="s">
        <v>5</v>
      </c>
      <c r="B7" s="2101" t="s">
        <v>6</v>
      </c>
      <c r="C7" s="2101"/>
      <c r="D7" s="2101" t="s">
        <v>7</v>
      </c>
      <c r="E7" s="2101"/>
      <c r="F7" s="180"/>
      <c r="G7" s="449" t="s">
        <v>5</v>
      </c>
      <c r="H7" s="2101" t="s">
        <v>6</v>
      </c>
      <c r="I7" s="2101"/>
      <c r="J7" s="2101" t="s">
        <v>7</v>
      </c>
      <c r="K7" s="2101"/>
      <c r="M7" s="114" t="s">
        <v>5</v>
      </c>
      <c r="N7" s="2104" t="s">
        <v>188</v>
      </c>
      <c r="O7" s="2104"/>
      <c r="Q7" s="114" t="s">
        <v>5</v>
      </c>
      <c r="R7" s="2104" t="s">
        <v>188</v>
      </c>
      <c r="S7" s="2104"/>
      <c r="U7" s="175" t="s">
        <v>5</v>
      </c>
      <c r="V7" s="2104" t="s">
        <v>222</v>
      </c>
      <c r="W7" s="2104"/>
    </row>
    <row r="8" spans="1:23" ht="24.2" customHeight="1">
      <c r="A8" s="449"/>
      <c r="B8" s="450" t="s">
        <v>53</v>
      </c>
      <c r="C8" s="450" t="s">
        <v>8</v>
      </c>
      <c r="D8" s="451" t="s">
        <v>53</v>
      </c>
      <c r="E8" s="451" t="s">
        <v>8</v>
      </c>
      <c r="F8" s="180"/>
      <c r="G8" s="449"/>
      <c r="H8" s="450" t="s">
        <v>53</v>
      </c>
      <c r="I8" s="450" t="s">
        <v>8</v>
      </c>
      <c r="J8" s="450" t="s">
        <v>190</v>
      </c>
      <c r="K8" s="450" t="s">
        <v>8</v>
      </c>
      <c r="M8" s="114"/>
      <c r="N8" s="131" t="s">
        <v>53</v>
      </c>
      <c r="O8" s="131" t="s">
        <v>8</v>
      </c>
      <c r="P8" s="120"/>
      <c r="Q8" s="114"/>
      <c r="R8" s="131" t="s">
        <v>53</v>
      </c>
      <c r="S8" s="131" t="s">
        <v>8</v>
      </c>
      <c r="U8" s="175"/>
      <c r="V8" s="131"/>
      <c r="W8" s="131"/>
    </row>
    <row r="9" spans="1:23" ht="15" customHeight="1">
      <c r="A9" s="135"/>
      <c r="B9" s="452"/>
      <c r="C9" s="452"/>
      <c r="D9" s="452"/>
      <c r="E9" s="452"/>
      <c r="G9" s="135"/>
      <c r="H9" s="452"/>
      <c r="I9" s="452"/>
      <c r="J9" s="452"/>
      <c r="K9" s="452"/>
      <c r="M9" s="115"/>
      <c r="N9" s="2102">
        <v>2013</v>
      </c>
      <c r="O9" s="2103"/>
      <c r="Q9" s="115"/>
      <c r="R9" s="2102">
        <v>2015</v>
      </c>
      <c r="S9" s="2103"/>
      <c r="U9" s="115"/>
      <c r="V9" s="1498">
        <v>2013</v>
      </c>
      <c r="W9" s="1498">
        <v>2015</v>
      </c>
    </row>
    <row r="10" spans="1:23" ht="8.1" customHeight="1">
      <c r="A10" s="133"/>
      <c r="B10" s="133"/>
      <c r="C10" s="133"/>
      <c r="D10" s="133"/>
      <c r="E10" s="133"/>
      <c r="G10" s="133"/>
      <c r="H10" s="133"/>
      <c r="I10" s="133"/>
      <c r="J10" s="133"/>
      <c r="K10" s="133"/>
      <c r="M10" s="117"/>
      <c r="N10" s="117"/>
      <c r="O10" s="117"/>
      <c r="Q10" s="117"/>
      <c r="R10" s="117"/>
      <c r="S10" s="117"/>
      <c r="U10" s="107"/>
      <c r="V10" s="118"/>
      <c r="W10" s="118"/>
    </row>
    <row r="11" spans="1:23">
      <c r="A11" s="1476" t="s">
        <v>28</v>
      </c>
      <c r="B11" s="447">
        <v>57866</v>
      </c>
      <c r="C11" s="448">
        <v>42476</v>
      </c>
      <c r="D11" s="447" t="s">
        <v>11</v>
      </c>
      <c r="E11" s="447" t="s">
        <v>11</v>
      </c>
      <c r="F11" s="2052"/>
      <c r="G11" s="2021" t="s">
        <v>28</v>
      </c>
      <c r="H11" s="447">
        <v>55796</v>
      </c>
      <c r="I11" s="447">
        <v>42340</v>
      </c>
      <c r="J11" s="447" t="s">
        <v>11</v>
      </c>
      <c r="K11" s="447" t="s">
        <v>11</v>
      </c>
      <c r="M11" s="107" t="s">
        <v>28</v>
      </c>
      <c r="N11" s="121" t="s">
        <v>11</v>
      </c>
      <c r="O11" s="121" t="s">
        <v>11</v>
      </c>
      <c r="P11" s="120"/>
      <c r="Q11" s="107" t="s">
        <v>28</v>
      </c>
      <c r="R11" s="121" t="s">
        <v>11</v>
      </c>
      <c r="S11" s="121" t="s">
        <v>11</v>
      </c>
      <c r="U11" s="107" t="s">
        <v>18</v>
      </c>
      <c r="V11" s="200">
        <v>128.3266181104396</v>
      </c>
      <c r="W11" s="121"/>
    </row>
    <row r="12" spans="1:23">
      <c r="A12" s="1476" t="s">
        <v>12</v>
      </c>
      <c r="B12" s="447" t="s">
        <v>10</v>
      </c>
      <c r="C12" s="447" t="s">
        <v>10</v>
      </c>
      <c r="D12" s="447" t="s">
        <v>10</v>
      </c>
      <c r="E12" s="447" t="s">
        <v>10</v>
      </c>
      <c r="F12" s="2052"/>
      <c r="G12" s="2021" t="s">
        <v>12</v>
      </c>
      <c r="H12" s="447" t="s">
        <v>10</v>
      </c>
      <c r="I12" s="447" t="s">
        <v>10</v>
      </c>
      <c r="J12" s="447" t="s">
        <v>10</v>
      </c>
      <c r="K12" s="447" t="s">
        <v>10</v>
      </c>
      <c r="M12" s="107" t="s">
        <v>12</v>
      </c>
      <c r="N12" s="142" t="s">
        <v>10</v>
      </c>
      <c r="O12" s="142" t="s">
        <v>10</v>
      </c>
      <c r="P12" s="120"/>
      <c r="Q12" s="107" t="s">
        <v>12</v>
      </c>
      <c r="R12" s="142" t="s">
        <v>10</v>
      </c>
      <c r="S12" s="142" t="s">
        <v>10</v>
      </c>
      <c r="U12" s="107" t="s">
        <v>17</v>
      </c>
      <c r="V12" s="810">
        <v>111</v>
      </c>
      <c r="W12" s="810">
        <v>109.70960947715579</v>
      </c>
    </row>
    <row r="13" spans="1:23">
      <c r="A13" s="1476" t="s">
        <v>13</v>
      </c>
      <c r="B13" s="2053">
        <v>20896391</v>
      </c>
      <c r="C13" s="2053">
        <v>4624719</v>
      </c>
      <c r="D13" s="2053">
        <v>20437532</v>
      </c>
      <c r="E13" s="2053">
        <v>4420625</v>
      </c>
      <c r="F13" s="2052"/>
      <c r="G13" s="2021" t="s">
        <v>13</v>
      </c>
      <c r="H13" s="447">
        <v>19722321</v>
      </c>
      <c r="I13" s="447">
        <v>4416474</v>
      </c>
      <c r="J13" s="447">
        <v>19675351</v>
      </c>
      <c r="K13" s="447">
        <v>4266866</v>
      </c>
      <c r="M13" s="107" t="s">
        <v>13</v>
      </c>
      <c r="N13" s="121">
        <v>102.2451781359902</v>
      </c>
      <c r="O13" s="121">
        <v>104.61685847589425</v>
      </c>
      <c r="P13" s="120"/>
      <c r="Q13" s="107" t="s">
        <v>13</v>
      </c>
      <c r="R13" s="121">
        <v>100.23872509313811</v>
      </c>
      <c r="S13" s="121">
        <v>103.50627369127598</v>
      </c>
      <c r="U13" s="107" t="s">
        <v>35</v>
      </c>
      <c r="V13" s="121">
        <v>109.33</v>
      </c>
      <c r="W13" s="121"/>
    </row>
    <row r="14" spans="1:23">
      <c r="A14" s="1476" t="s">
        <v>29</v>
      </c>
      <c r="B14" s="2053">
        <v>247722</v>
      </c>
      <c r="C14" s="2053">
        <v>61521</v>
      </c>
      <c r="D14" s="2053">
        <v>272175</v>
      </c>
      <c r="E14" s="2053">
        <v>71591</v>
      </c>
      <c r="F14" s="2052"/>
      <c r="G14" s="2021" t="s">
        <v>29</v>
      </c>
      <c r="H14" s="447">
        <v>297043</v>
      </c>
      <c r="I14" s="447">
        <v>68078</v>
      </c>
      <c r="J14" s="447">
        <v>323324</v>
      </c>
      <c r="K14" s="447">
        <v>77221</v>
      </c>
      <c r="M14" s="107" t="s">
        <v>29</v>
      </c>
      <c r="N14" s="121">
        <v>91.015706806282722</v>
      </c>
      <c r="O14" s="121">
        <v>85.933986115573191</v>
      </c>
      <c r="P14" s="120"/>
      <c r="Q14" s="107" t="s">
        <v>29</v>
      </c>
      <c r="R14" s="121">
        <v>91.871621036483532</v>
      </c>
      <c r="S14" s="121">
        <v>88.159956488519967</v>
      </c>
      <c r="U14" s="107" t="s">
        <v>79</v>
      </c>
      <c r="V14" s="121">
        <v>104.87179556891991</v>
      </c>
      <c r="W14" s="121"/>
    </row>
    <row r="15" spans="1:23">
      <c r="A15" s="1476" t="s">
        <v>30</v>
      </c>
      <c r="B15" s="2053">
        <v>837826</v>
      </c>
      <c r="C15" s="2053">
        <v>529959</v>
      </c>
      <c r="D15" s="2053" t="s">
        <v>11</v>
      </c>
      <c r="E15" s="2053" t="s">
        <v>11</v>
      </c>
      <c r="F15" s="2052"/>
      <c r="G15" s="2021" t="s">
        <v>30</v>
      </c>
      <c r="H15" s="2053">
        <v>799956</v>
      </c>
      <c r="I15" s="2053">
        <v>470438</v>
      </c>
      <c r="J15" s="2053" t="s">
        <v>11</v>
      </c>
      <c r="K15" s="2053" t="s">
        <v>11</v>
      </c>
      <c r="M15" s="107" t="s">
        <v>30</v>
      </c>
      <c r="N15" s="121">
        <v>55.326258289931502</v>
      </c>
      <c r="O15" s="121" t="s">
        <v>11</v>
      </c>
      <c r="P15" s="120"/>
      <c r="Q15" s="107" t="s">
        <v>30</v>
      </c>
      <c r="R15" s="121" t="s">
        <v>11</v>
      </c>
      <c r="S15" s="121" t="s">
        <v>11</v>
      </c>
      <c r="U15" s="107" t="s">
        <v>13</v>
      </c>
      <c r="V15" s="121">
        <v>102.2451781359902</v>
      </c>
      <c r="W15" s="121">
        <v>100</v>
      </c>
    </row>
    <row r="16" spans="1:23">
      <c r="A16" s="1476" t="s">
        <v>14</v>
      </c>
      <c r="B16" s="2054">
        <v>10058</v>
      </c>
      <c r="C16" s="2055">
        <v>10058</v>
      </c>
      <c r="D16" s="447" t="s">
        <v>11</v>
      </c>
      <c r="E16" s="447" t="s">
        <v>11</v>
      </c>
      <c r="F16" s="2052"/>
      <c r="G16" s="2021" t="s">
        <v>14</v>
      </c>
      <c r="H16" s="447" t="s">
        <v>11</v>
      </c>
      <c r="I16" s="447" t="s">
        <v>11</v>
      </c>
      <c r="J16" s="447" t="s">
        <v>11</v>
      </c>
      <c r="K16" s="447" t="s">
        <v>11</v>
      </c>
      <c r="M16" s="107" t="s">
        <v>14</v>
      </c>
      <c r="N16" s="121" t="s">
        <v>11</v>
      </c>
      <c r="O16" s="121" t="s">
        <v>11</v>
      </c>
      <c r="P16" s="120"/>
      <c r="Q16" s="107" t="s">
        <v>14</v>
      </c>
      <c r="R16" s="121" t="s">
        <v>11</v>
      </c>
      <c r="S16" s="121" t="s">
        <v>11</v>
      </c>
      <c r="U16" s="107" t="s">
        <v>29</v>
      </c>
      <c r="V16" s="121">
        <v>91.015706806282722</v>
      </c>
      <c r="W16" s="121">
        <v>92</v>
      </c>
    </row>
    <row r="17" spans="1:27">
      <c r="A17" s="1476" t="s">
        <v>15</v>
      </c>
      <c r="B17" s="447" t="s">
        <v>16</v>
      </c>
      <c r="C17" s="447" t="s">
        <v>16</v>
      </c>
      <c r="D17" s="447" t="s">
        <v>16</v>
      </c>
      <c r="E17" s="447" t="s">
        <v>16</v>
      </c>
      <c r="F17" s="2052"/>
      <c r="G17" s="2021" t="s">
        <v>15</v>
      </c>
      <c r="H17" s="2053" t="s">
        <v>16</v>
      </c>
      <c r="I17" s="447" t="s">
        <v>16</v>
      </c>
      <c r="J17" s="447" t="s">
        <v>16</v>
      </c>
      <c r="K17" s="447" t="s">
        <v>16</v>
      </c>
      <c r="M17" s="107" t="s">
        <v>15</v>
      </c>
      <c r="N17" s="200" t="s">
        <v>16</v>
      </c>
      <c r="O17" s="200" t="s">
        <v>16</v>
      </c>
      <c r="P17" s="120"/>
      <c r="Q17" s="107" t="s">
        <v>15</v>
      </c>
      <c r="R17" s="121" t="s">
        <v>16</v>
      </c>
      <c r="S17" s="121" t="s">
        <v>16</v>
      </c>
      <c r="U17" s="107" t="s">
        <v>19</v>
      </c>
      <c r="V17" s="121">
        <v>71.279575517530049</v>
      </c>
      <c r="W17" s="121"/>
    </row>
    <row r="18" spans="1:27">
      <c r="A18" s="1476" t="s">
        <v>17</v>
      </c>
      <c r="B18" s="1511">
        <v>552218</v>
      </c>
      <c r="C18" s="1511">
        <v>384684</v>
      </c>
      <c r="D18" s="1511">
        <v>497429</v>
      </c>
      <c r="E18" s="1511">
        <v>346862</v>
      </c>
      <c r="F18" s="2056"/>
      <c r="G18" s="244" t="s">
        <v>17</v>
      </c>
      <c r="H18" s="1511">
        <v>554426.67000000004</v>
      </c>
      <c r="I18" s="1511">
        <v>355416.71</v>
      </c>
      <c r="J18" s="1511">
        <v>505448.92300000001</v>
      </c>
      <c r="K18" s="1511">
        <v>323961.33</v>
      </c>
      <c r="M18" s="107" t="s">
        <v>17</v>
      </c>
      <c r="N18" s="781">
        <v>111.01443623110032</v>
      </c>
      <c r="O18" s="781">
        <v>110.90404829586407</v>
      </c>
      <c r="P18" s="120"/>
      <c r="Q18" s="107" t="s">
        <v>17</v>
      </c>
      <c r="R18" s="781">
        <v>109.68994981912348</v>
      </c>
      <c r="S18" s="781">
        <v>109.70960947715579</v>
      </c>
      <c r="U18" s="107" t="s">
        <v>33</v>
      </c>
      <c r="V18" s="121">
        <v>70</v>
      </c>
      <c r="W18" s="121"/>
    </row>
    <row r="19" spans="1:27">
      <c r="A19" s="1476" t="s">
        <v>31</v>
      </c>
      <c r="B19" s="1511">
        <v>41604</v>
      </c>
      <c r="C19" s="1511">
        <v>24849</v>
      </c>
      <c r="D19" s="1511" t="s">
        <v>11</v>
      </c>
      <c r="E19" s="1511" t="s">
        <v>11</v>
      </c>
      <c r="F19" s="2052"/>
      <c r="G19" s="2021" t="s">
        <v>31</v>
      </c>
      <c r="H19" s="1511">
        <v>57936</v>
      </c>
      <c r="I19" s="1511">
        <v>33158</v>
      </c>
      <c r="J19" s="1511" t="s">
        <v>11</v>
      </c>
      <c r="K19" s="1511" t="s">
        <v>11</v>
      </c>
      <c r="M19" s="107" t="s">
        <v>31</v>
      </c>
      <c r="N19" s="121" t="s">
        <v>11</v>
      </c>
      <c r="O19" s="121" t="s">
        <v>11</v>
      </c>
      <c r="P19" s="120"/>
      <c r="Q19" s="107" t="s">
        <v>31</v>
      </c>
      <c r="R19" s="121" t="s">
        <v>11</v>
      </c>
      <c r="S19" s="121" t="s">
        <v>11</v>
      </c>
      <c r="U19" s="107" t="s">
        <v>30</v>
      </c>
      <c r="V19" s="121">
        <v>55.326258289931502</v>
      </c>
      <c r="W19" s="121"/>
    </row>
    <row r="20" spans="1:27">
      <c r="A20" s="1476" t="s">
        <v>32</v>
      </c>
      <c r="B20" s="454" t="s">
        <v>16</v>
      </c>
      <c r="C20" s="454" t="s">
        <v>16</v>
      </c>
      <c r="D20" s="454" t="s">
        <v>16</v>
      </c>
      <c r="E20" s="454" t="s">
        <v>16</v>
      </c>
      <c r="F20" s="2052"/>
      <c r="G20" s="2021" t="s">
        <v>32</v>
      </c>
      <c r="H20" s="454" t="s">
        <v>16</v>
      </c>
      <c r="I20" s="454" t="s">
        <v>16</v>
      </c>
      <c r="J20" s="454" t="s">
        <v>16</v>
      </c>
      <c r="K20" s="454" t="s">
        <v>16</v>
      </c>
      <c r="M20" s="107" t="s">
        <v>32</v>
      </c>
      <c r="N20" s="121" t="s">
        <v>16</v>
      </c>
      <c r="O20" s="121" t="s">
        <v>16</v>
      </c>
      <c r="P20" s="120"/>
      <c r="Q20" s="107" t="s">
        <v>32</v>
      </c>
      <c r="R20" s="121" t="s">
        <v>16</v>
      </c>
      <c r="S20" s="121" t="s">
        <v>16</v>
      </c>
      <c r="U20" s="117"/>
      <c r="V20" s="122"/>
      <c r="W20" s="122"/>
    </row>
    <row r="21" spans="1:27">
      <c r="A21" s="1476" t="s">
        <v>18</v>
      </c>
      <c r="B21" s="2053">
        <v>1291823</v>
      </c>
      <c r="C21" s="2053">
        <v>1047034</v>
      </c>
      <c r="D21" s="2053">
        <v>1006668</v>
      </c>
      <c r="E21" s="2053">
        <v>875146</v>
      </c>
      <c r="F21" s="2052"/>
      <c r="G21" s="2021" t="s">
        <v>18</v>
      </c>
      <c r="H21" s="454" t="s">
        <v>11</v>
      </c>
      <c r="I21" s="454" t="s">
        <v>11</v>
      </c>
      <c r="J21" s="454" t="s">
        <v>11</v>
      </c>
      <c r="K21" s="454" t="s">
        <v>11</v>
      </c>
      <c r="M21" s="107" t="s">
        <v>18</v>
      </c>
      <c r="N21" s="200">
        <v>128.3266181104396</v>
      </c>
      <c r="O21" s="121">
        <v>119.64106560505333</v>
      </c>
      <c r="P21" s="120"/>
      <c r="Q21" s="107" t="s">
        <v>18</v>
      </c>
      <c r="R21" s="121" t="s">
        <v>11</v>
      </c>
      <c r="S21" s="121" t="s">
        <v>11</v>
      </c>
      <c r="U21" s="107" t="s">
        <v>23</v>
      </c>
      <c r="V21" s="122">
        <v>92.380946003650521</v>
      </c>
      <c r="W21" s="122"/>
    </row>
    <row r="22" spans="1:27">
      <c r="A22" s="1476" t="s">
        <v>19</v>
      </c>
      <c r="B22" s="2057">
        <v>146900</v>
      </c>
      <c r="C22" s="2057">
        <v>127532.88770053476</v>
      </c>
      <c r="D22" s="2057">
        <v>206089.89171641789</v>
      </c>
      <c r="E22" s="2057">
        <v>176910.7405618403</v>
      </c>
      <c r="F22" s="2052"/>
      <c r="G22" s="2021" t="s">
        <v>19</v>
      </c>
      <c r="H22" s="454">
        <v>60925</v>
      </c>
      <c r="I22" s="454">
        <v>52577</v>
      </c>
      <c r="J22" s="454" t="s">
        <v>11</v>
      </c>
      <c r="K22" s="454" t="s">
        <v>11</v>
      </c>
      <c r="M22" s="107" t="s">
        <v>19</v>
      </c>
      <c r="N22" s="121">
        <v>71.279575517530049</v>
      </c>
      <c r="O22" s="121">
        <v>72.088832648323475</v>
      </c>
      <c r="P22" s="120"/>
      <c r="Q22" s="107" t="s">
        <v>19</v>
      </c>
      <c r="R22" s="121" t="s">
        <v>11</v>
      </c>
      <c r="S22" s="121" t="s">
        <v>11</v>
      </c>
      <c r="U22" s="107"/>
      <c r="V22" s="127"/>
      <c r="W22" s="127"/>
    </row>
    <row r="23" spans="1:27">
      <c r="A23" s="1476" t="s">
        <v>20</v>
      </c>
      <c r="B23" s="454">
        <v>1254865</v>
      </c>
      <c r="C23" s="454" t="s">
        <v>11</v>
      </c>
      <c r="D23" s="454" t="s">
        <v>11</v>
      </c>
      <c r="E23" s="454" t="s">
        <v>11</v>
      </c>
      <c r="F23" s="2052"/>
      <c r="G23" s="1476" t="s">
        <v>20</v>
      </c>
      <c r="H23" s="454">
        <v>1517606</v>
      </c>
      <c r="I23" s="454" t="s">
        <v>11</v>
      </c>
      <c r="J23" s="454" t="s">
        <v>11</v>
      </c>
      <c r="K23" s="454" t="s">
        <v>11</v>
      </c>
      <c r="M23" s="107" t="s">
        <v>20</v>
      </c>
      <c r="N23" s="142" t="s">
        <v>11</v>
      </c>
      <c r="O23" s="142" t="s">
        <v>11</v>
      </c>
      <c r="P23" s="120"/>
      <c r="Q23" s="107" t="s">
        <v>20</v>
      </c>
      <c r="R23" s="121" t="s">
        <v>11</v>
      </c>
      <c r="S23" s="121" t="s">
        <v>11</v>
      </c>
    </row>
    <row r="24" spans="1:27">
      <c r="A24" s="1476" t="s">
        <v>21</v>
      </c>
      <c r="B24" s="447" t="s">
        <v>10</v>
      </c>
      <c r="C24" s="447" t="s">
        <v>10</v>
      </c>
      <c r="D24" s="447" t="s">
        <v>10</v>
      </c>
      <c r="E24" s="447" t="s">
        <v>10</v>
      </c>
      <c r="F24" s="2052"/>
      <c r="G24" s="2021" t="s">
        <v>21</v>
      </c>
      <c r="H24" s="447" t="s">
        <v>11</v>
      </c>
      <c r="I24" s="447" t="s">
        <v>11</v>
      </c>
      <c r="J24" s="447" t="s">
        <v>11</v>
      </c>
      <c r="K24" s="447" t="s">
        <v>11</v>
      </c>
      <c r="M24" s="107" t="s">
        <v>21</v>
      </c>
      <c r="N24" s="121" t="s">
        <v>11</v>
      </c>
      <c r="O24" s="121" t="s">
        <v>11</v>
      </c>
      <c r="P24" s="120"/>
      <c r="Q24" s="107" t="s">
        <v>21</v>
      </c>
      <c r="R24" s="121" t="s">
        <v>11</v>
      </c>
      <c r="S24" s="121" t="s">
        <v>11</v>
      </c>
      <c r="U24" s="527" t="s">
        <v>724</v>
      </c>
    </row>
    <row r="25" spans="1:27">
      <c r="A25" s="1476" t="s">
        <v>77</v>
      </c>
      <c r="B25" s="454" t="s">
        <v>16</v>
      </c>
      <c r="C25" s="454">
        <v>108901</v>
      </c>
      <c r="D25" s="454" t="s">
        <v>16</v>
      </c>
      <c r="E25" s="454">
        <v>82092</v>
      </c>
      <c r="F25" s="2052"/>
      <c r="G25" s="2021" t="s">
        <v>77</v>
      </c>
      <c r="H25" s="454" t="s">
        <v>11</v>
      </c>
      <c r="I25" s="454" t="s">
        <v>11</v>
      </c>
      <c r="J25" s="454" t="s">
        <v>11</v>
      </c>
      <c r="K25" s="454" t="s">
        <v>11</v>
      </c>
      <c r="M25" s="107" t="s">
        <v>77</v>
      </c>
      <c r="N25" s="154" t="s">
        <v>16</v>
      </c>
      <c r="O25" s="121">
        <v>132.65726258344296</v>
      </c>
      <c r="P25" s="120"/>
      <c r="Q25" s="107" t="s">
        <v>77</v>
      </c>
      <c r="R25" s="121" t="s">
        <v>11</v>
      </c>
      <c r="S25" s="121" t="s">
        <v>11</v>
      </c>
      <c r="U25" s="1237"/>
      <c r="V25" s="1237"/>
      <c r="W25" s="1237"/>
      <c r="X25" s="1237"/>
      <c r="Y25" s="1237"/>
      <c r="Z25" s="1237"/>
      <c r="AA25" s="1237"/>
    </row>
    <row r="26" spans="1:27">
      <c r="A26" s="1476" t="s">
        <v>33</v>
      </c>
      <c r="B26" s="454">
        <v>27515</v>
      </c>
      <c r="C26" s="454">
        <v>25553</v>
      </c>
      <c r="D26" s="454" t="s">
        <v>11</v>
      </c>
      <c r="E26" s="454" t="s">
        <v>11</v>
      </c>
      <c r="F26" s="2052"/>
      <c r="G26" s="2021" t="s">
        <v>33</v>
      </c>
      <c r="H26" s="454" t="s">
        <v>11</v>
      </c>
      <c r="I26" s="454" t="s">
        <v>11</v>
      </c>
      <c r="J26" s="454" t="s">
        <v>11</v>
      </c>
      <c r="K26" s="454" t="s">
        <v>11</v>
      </c>
      <c r="M26" s="107" t="s">
        <v>33</v>
      </c>
      <c r="N26" s="121">
        <v>70</v>
      </c>
      <c r="O26" s="121" t="s">
        <v>11</v>
      </c>
      <c r="P26" s="120"/>
      <c r="Q26" s="107" t="s">
        <v>33</v>
      </c>
      <c r="R26" s="121" t="s">
        <v>11</v>
      </c>
      <c r="S26" s="121" t="s">
        <v>11</v>
      </c>
      <c r="U26" s="1237"/>
      <c r="V26" s="1237"/>
      <c r="W26" s="1237"/>
      <c r="X26" s="1237"/>
      <c r="Y26" s="1237"/>
      <c r="Z26" s="1237"/>
      <c r="AA26" s="1237"/>
    </row>
    <row r="27" spans="1:27">
      <c r="A27" s="1476" t="s">
        <v>79</v>
      </c>
      <c r="B27" s="454">
        <v>771460</v>
      </c>
      <c r="C27" s="454">
        <v>657878</v>
      </c>
      <c r="D27" s="454">
        <v>735622</v>
      </c>
      <c r="E27" s="454">
        <v>679918</v>
      </c>
      <c r="F27" s="2052"/>
      <c r="G27" s="2021" t="s">
        <v>79</v>
      </c>
      <c r="H27" s="454" t="s">
        <v>11</v>
      </c>
      <c r="I27" s="454" t="s">
        <v>11</v>
      </c>
      <c r="J27" s="454" t="s">
        <v>11</v>
      </c>
      <c r="K27" s="454" t="s">
        <v>11</v>
      </c>
      <c r="L27" s="137"/>
      <c r="M27" s="107" t="s">
        <v>79</v>
      </c>
      <c r="N27" s="121">
        <v>104.87179556891991</v>
      </c>
      <c r="O27" s="121">
        <v>96.758432634523572</v>
      </c>
      <c r="P27" s="120"/>
      <c r="Q27" s="107" t="s">
        <v>79</v>
      </c>
      <c r="R27" s="121" t="s">
        <v>11</v>
      </c>
      <c r="S27" s="121" t="s">
        <v>11</v>
      </c>
    </row>
    <row r="28" spans="1:27">
      <c r="A28" s="1476" t="s">
        <v>34</v>
      </c>
      <c r="B28" s="454" t="s">
        <v>16</v>
      </c>
      <c r="C28" s="454" t="s">
        <v>16</v>
      </c>
      <c r="D28" s="454" t="s">
        <v>16</v>
      </c>
      <c r="E28" s="454" t="s">
        <v>16</v>
      </c>
      <c r="F28" s="2052"/>
      <c r="G28" s="2021" t="s">
        <v>34</v>
      </c>
      <c r="H28" s="454" t="s">
        <v>16</v>
      </c>
      <c r="I28" s="454" t="s">
        <v>16</v>
      </c>
      <c r="J28" s="454" t="s">
        <v>16</v>
      </c>
      <c r="K28" s="454" t="s">
        <v>16</v>
      </c>
      <c r="M28" s="107" t="s">
        <v>34</v>
      </c>
      <c r="N28" s="154" t="s">
        <v>16</v>
      </c>
      <c r="O28" s="154" t="s">
        <v>16</v>
      </c>
      <c r="P28" s="120"/>
      <c r="Q28" s="107" t="s">
        <v>34</v>
      </c>
      <c r="R28" s="154" t="s">
        <v>16</v>
      </c>
      <c r="S28" s="154" t="s">
        <v>16</v>
      </c>
    </row>
    <row r="29" spans="1:27">
      <c r="A29" s="1476" t="s">
        <v>284</v>
      </c>
      <c r="B29" s="447" t="s">
        <v>16</v>
      </c>
      <c r="C29" s="447" t="s">
        <v>16</v>
      </c>
      <c r="D29" s="447" t="s">
        <v>16</v>
      </c>
      <c r="E29" s="447" t="s">
        <v>16</v>
      </c>
      <c r="F29" s="2052"/>
      <c r="G29" s="2021" t="s">
        <v>284</v>
      </c>
      <c r="H29" s="2053" t="s">
        <v>16</v>
      </c>
      <c r="I29" s="447" t="s">
        <v>16</v>
      </c>
      <c r="J29" s="447" t="s">
        <v>16</v>
      </c>
      <c r="K29" s="447" t="s">
        <v>16</v>
      </c>
      <c r="M29" s="107" t="s">
        <v>284</v>
      </c>
      <c r="N29" s="154" t="s">
        <v>16</v>
      </c>
      <c r="O29" s="154" t="s">
        <v>16</v>
      </c>
      <c r="P29" s="120"/>
      <c r="Q29" s="107" t="s">
        <v>284</v>
      </c>
      <c r="R29" s="154" t="s">
        <v>16</v>
      </c>
      <c r="S29" s="154" t="s">
        <v>16</v>
      </c>
    </row>
    <row r="30" spans="1:27">
      <c r="A30" s="1476" t="s">
        <v>35</v>
      </c>
      <c r="B30" s="2053" t="s">
        <v>11</v>
      </c>
      <c r="C30" s="2053" t="s">
        <v>11</v>
      </c>
      <c r="D30" s="2053" t="s">
        <v>11</v>
      </c>
      <c r="E30" s="2053" t="s">
        <v>11</v>
      </c>
      <c r="F30" s="2052"/>
      <c r="G30" s="2021" t="s">
        <v>35</v>
      </c>
      <c r="H30" s="2053" t="s">
        <v>11</v>
      </c>
      <c r="I30" s="2053" t="s">
        <v>11</v>
      </c>
      <c r="J30" s="2053" t="s">
        <v>11</v>
      </c>
      <c r="K30" s="2053" t="s">
        <v>11</v>
      </c>
      <c r="M30" s="107" t="s">
        <v>35</v>
      </c>
      <c r="N30" s="121">
        <v>109.33</v>
      </c>
      <c r="O30" s="121">
        <v>103.7</v>
      </c>
      <c r="P30" s="120"/>
      <c r="Q30" s="107" t="s">
        <v>35</v>
      </c>
      <c r="R30" s="121" t="s">
        <v>11</v>
      </c>
      <c r="S30" s="121" t="s">
        <v>11</v>
      </c>
    </row>
    <row r="31" spans="1:27">
      <c r="A31" s="1476" t="s">
        <v>22</v>
      </c>
      <c r="B31" s="447" t="s">
        <v>10</v>
      </c>
      <c r="C31" s="447" t="s">
        <v>10</v>
      </c>
      <c r="D31" s="447" t="s">
        <v>10</v>
      </c>
      <c r="E31" s="447" t="s">
        <v>10</v>
      </c>
      <c r="F31" s="2052"/>
      <c r="G31" s="2021" t="s">
        <v>22</v>
      </c>
      <c r="H31" s="2053" t="s">
        <v>10</v>
      </c>
      <c r="I31" s="447" t="s">
        <v>10</v>
      </c>
      <c r="J31" s="447" t="s">
        <v>10</v>
      </c>
      <c r="K31" s="447" t="s">
        <v>10</v>
      </c>
      <c r="M31" s="107" t="s">
        <v>22</v>
      </c>
      <c r="N31" s="142" t="s">
        <v>10</v>
      </c>
      <c r="O31" s="142" t="s">
        <v>10</v>
      </c>
      <c r="P31" s="120"/>
      <c r="Q31" s="107" t="s">
        <v>22</v>
      </c>
      <c r="R31" s="142" t="s">
        <v>10</v>
      </c>
      <c r="S31" s="142" t="s">
        <v>10</v>
      </c>
    </row>
    <row r="32" spans="1:27">
      <c r="A32" s="1476"/>
      <c r="B32" s="2058"/>
      <c r="C32" s="2058"/>
      <c r="D32" s="2058"/>
      <c r="E32" s="2058"/>
      <c r="F32" s="2052"/>
      <c r="G32" s="1476"/>
      <c r="H32" s="1476"/>
      <c r="I32" s="2058"/>
      <c r="J32" s="2058"/>
      <c r="K32" s="2058"/>
      <c r="M32" s="107"/>
      <c r="N32" s="122"/>
      <c r="O32" s="122"/>
      <c r="P32" s="120"/>
      <c r="Q32" s="107"/>
      <c r="R32" s="122"/>
      <c r="S32" s="127"/>
    </row>
    <row r="33" spans="1:21">
      <c r="A33" s="1476" t="s">
        <v>23</v>
      </c>
      <c r="B33" s="2058"/>
      <c r="C33" s="2058"/>
      <c r="D33" s="2058"/>
      <c r="E33" s="2058"/>
      <c r="F33" s="2052"/>
      <c r="G33" s="1476" t="s">
        <v>23</v>
      </c>
      <c r="H33" s="1476"/>
      <c r="I33" s="2058"/>
      <c r="J33" s="2058"/>
      <c r="K33" s="2058"/>
      <c r="M33" s="107" t="s">
        <v>23</v>
      </c>
      <c r="N33" s="122">
        <v>92.380946003650521</v>
      </c>
      <c r="O33" s="122">
        <v>103.28756079483438</v>
      </c>
      <c r="Q33" s="107" t="s">
        <v>23</v>
      </c>
      <c r="R33" s="122"/>
      <c r="S33" s="127"/>
    </row>
    <row r="34" spans="1:21" s="91" customFormat="1">
      <c r="A34" s="4" t="s">
        <v>24</v>
      </c>
      <c r="B34" s="4"/>
      <c r="C34" s="4"/>
      <c r="D34" s="4"/>
      <c r="E34" s="4"/>
      <c r="F34" s="1512"/>
      <c r="G34" s="4"/>
      <c r="H34" s="4"/>
      <c r="I34" s="4"/>
      <c r="J34" s="4"/>
      <c r="K34" s="4"/>
      <c r="L34" s="228"/>
      <c r="M34" s="126" t="s">
        <v>224</v>
      </c>
      <c r="N34" s="126"/>
      <c r="O34" s="126"/>
      <c r="P34" s="126"/>
      <c r="Q34" s="126"/>
      <c r="S34" s="1235"/>
    </row>
    <row r="35" spans="1:21">
      <c r="A35" s="4" t="s">
        <v>25</v>
      </c>
      <c r="B35" s="4"/>
      <c r="C35" s="4"/>
      <c r="D35" s="4"/>
      <c r="E35" s="4"/>
      <c r="F35" s="1512"/>
      <c r="G35" s="228"/>
      <c r="H35" s="4"/>
      <c r="I35" s="4"/>
      <c r="J35" s="4"/>
      <c r="K35" s="4"/>
      <c r="L35" s="228"/>
      <c r="M35" s="228"/>
      <c r="N35" s="228"/>
      <c r="O35" s="228"/>
    </row>
    <row r="36" spans="1:21">
      <c r="A36" s="228"/>
      <c r="B36" s="228"/>
      <c r="C36" s="228"/>
      <c r="D36" s="228"/>
      <c r="E36" s="228"/>
      <c r="F36" s="1512"/>
      <c r="G36" s="228"/>
      <c r="H36" s="228"/>
      <c r="I36" s="228"/>
      <c r="J36" s="228"/>
      <c r="K36" s="228"/>
      <c r="L36" s="228"/>
      <c r="M36" s="228"/>
      <c r="N36" s="228"/>
      <c r="O36" s="228"/>
    </row>
    <row r="37" spans="1:21">
      <c r="A37" s="8" t="s">
        <v>26</v>
      </c>
      <c r="B37" s="8"/>
      <c r="C37" s="147"/>
      <c r="D37" s="147"/>
      <c r="E37" s="147"/>
      <c r="F37" s="771"/>
      <c r="G37" s="147"/>
      <c r="H37" s="147"/>
      <c r="I37" s="147"/>
      <c r="J37" s="147"/>
      <c r="K37" s="147"/>
      <c r="L37" s="147"/>
      <c r="M37" s="147"/>
      <c r="N37" s="147"/>
      <c r="O37" s="147"/>
      <c r="P37" s="147"/>
      <c r="Q37" s="147"/>
    </row>
    <row r="38" spans="1:21">
      <c r="A38" s="2100" t="s">
        <v>28</v>
      </c>
      <c r="B38" s="8" t="s">
        <v>920</v>
      </c>
      <c r="C38" s="147"/>
      <c r="D38" s="147"/>
      <c r="E38" s="147"/>
      <c r="F38" s="771"/>
      <c r="G38" s="147"/>
      <c r="H38" s="147"/>
      <c r="I38" s="147"/>
      <c r="J38" s="147"/>
      <c r="K38" s="147"/>
      <c r="L38" s="147"/>
      <c r="M38" s="147"/>
      <c r="N38" s="147"/>
      <c r="O38" s="147"/>
      <c r="P38" s="147"/>
      <c r="Q38" s="147"/>
    </row>
    <row r="39" spans="1:21">
      <c r="A39" s="2100"/>
      <c r="B39" s="8" t="s">
        <v>240</v>
      </c>
      <c r="C39" s="147"/>
      <c r="D39" s="147"/>
      <c r="E39" s="147"/>
      <c r="F39" s="771"/>
      <c r="G39" s="147"/>
      <c r="H39" s="147"/>
      <c r="I39" s="147"/>
      <c r="J39" s="147"/>
      <c r="K39" s="147"/>
      <c r="L39" s="147"/>
      <c r="M39" s="147"/>
      <c r="N39" s="147"/>
      <c r="O39" s="147"/>
      <c r="P39" s="147"/>
      <c r="Q39" s="147"/>
    </row>
    <row r="40" spans="1:21">
      <c r="A40" s="2100"/>
      <c r="B40" s="8" t="s">
        <v>238</v>
      </c>
      <c r="C40" s="147"/>
      <c r="D40" s="147"/>
      <c r="E40" s="147"/>
      <c r="F40" s="771"/>
      <c r="G40" s="147"/>
      <c r="H40" s="147"/>
      <c r="I40" s="147"/>
      <c r="J40" s="147"/>
      <c r="K40" s="147"/>
      <c r="L40" s="147"/>
      <c r="M40" s="147"/>
      <c r="N40" s="147"/>
      <c r="O40" s="147"/>
      <c r="P40" s="147"/>
      <c r="Q40" s="147"/>
    </row>
    <row r="41" spans="1:21">
      <c r="A41" s="2100"/>
      <c r="B41" s="8" t="s">
        <v>1000</v>
      </c>
      <c r="C41" s="147"/>
      <c r="D41" s="147"/>
      <c r="E41" s="147"/>
      <c r="F41" s="771"/>
      <c r="G41" s="147"/>
      <c r="H41" s="147"/>
      <c r="I41" s="147"/>
      <c r="J41" s="147"/>
      <c r="K41" s="147"/>
      <c r="L41" s="147"/>
      <c r="M41" s="147"/>
      <c r="N41" s="147"/>
      <c r="O41" s="147"/>
      <c r="P41" s="147"/>
      <c r="Q41" s="147"/>
    </row>
    <row r="42" spans="1:21">
      <c r="A42" s="9" t="s">
        <v>29</v>
      </c>
      <c r="B42" s="8" t="s">
        <v>186</v>
      </c>
      <c r="C42" s="147"/>
      <c r="D42" s="147"/>
      <c r="E42" s="147"/>
      <c r="F42" s="771"/>
      <c r="G42" s="147"/>
      <c r="H42" s="147"/>
      <c r="I42" s="147"/>
      <c r="J42" s="147"/>
      <c r="K42" s="147"/>
      <c r="L42" s="147"/>
      <c r="M42" s="147"/>
      <c r="N42" s="147"/>
      <c r="O42" s="147"/>
      <c r="P42" s="147"/>
      <c r="Q42" s="147"/>
    </row>
    <row r="43" spans="1:21">
      <c r="A43" s="9" t="s">
        <v>17</v>
      </c>
      <c r="B43" s="222" t="s">
        <v>947</v>
      </c>
      <c r="C43" s="147"/>
      <c r="D43" s="147"/>
      <c r="E43" s="147"/>
      <c r="F43" s="771"/>
      <c r="G43" s="147"/>
      <c r="H43" s="147"/>
      <c r="I43" s="147"/>
      <c r="J43" s="147"/>
      <c r="K43" s="147"/>
      <c r="L43" s="147"/>
      <c r="M43" s="147"/>
      <c r="N43" s="147"/>
      <c r="O43" s="147"/>
      <c r="P43" s="147"/>
      <c r="Q43" s="147"/>
    </row>
    <row r="44" spans="1:21">
      <c r="A44" s="9" t="s">
        <v>31</v>
      </c>
      <c r="B44" s="222" t="s">
        <v>948</v>
      </c>
      <c r="C44" s="147"/>
      <c r="D44" s="147"/>
      <c r="E44" s="147"/>
      <c r="F44" s="771"/>
      <c r="G44" s="147"/>
      <c r="H44" s="147"/>
      <c r="I44" s="147"/>
      <c r="J44" s="147"/>
      <c r="K44" s="147"/>
      <c r="L44" s="147"/>
      <c r="M44" s="147"/>
      <c r="N44" s="147"/>
      <c r="O44" s="147"/>
      <c r="P44" s="147"/>
      <c r="Q44" s="147"/>
      <c r="U44" s="228"/>
    </row>
    <row r="45" spans="1:21">
      <c r="A45" s="147"/>
      <c r="B45" s="147"/>
      <c r="C45" s="147"/>
      <c r="D45" s="147"/>
      <c r="E45" s="147"/>
      <c r="F45" s="771"/>
      <c r="G45" s="147"/>
      <c r="H45" s="147"/>
      <c r="I45" s="147"/>
      <c r="J45" s="147"/>
      <c r="K45" s="147"/>
      <c r="L45" s="147"/>
      <c r="M45" s="147"/>
      <c r="N45" s="147"/>
      <c r="O45" s="147"/>
      <c r="P45" s="147"/>
      <c r="Q45" s="147"/>
      <c r="U45" s="228"/>
    </row>
    <row r="46" spans="1:21">
      <c r="A46" s="147"/>
      <c r="B46" s="147"/>
      <c r="C46" s="147"/>
      <c r="D46" s="147"/>
      <c r="E46" s="147"/>
      <c r="F46" s="771"/>
      <c r="G46" s="147"/>
      <c r="H46" s="147"/>
      <c r="I46" s="147"/>
      <c r="J46" s="147"/>
      <c r="K46" s="147"/>
      <c r="L46" s="147"/>
      <c r="M46" s="147"/>
      <c r="N46" s="147"/>
      <c r="O46" s="147"/>
      <c r="P46" s="147"/>
      <c r="Q46" s="147"/>
    </row>
    <row r="47" spans="1:21">
      <c r="A47" s="147"/>
      <c r="B47" s="147"/>
      <c r="C47" s="147"/>
      <c r="D47" s="147"/>
      <c r="E47" s="147"/>
      <c r="F47" s="771"/>
      <c r="G47" s="147"/>
      <c r="H47" s="147"/>
      <c r="I47" s="147"/>
      <c r="J47" s="147"/>
      <c r="K47" s="147"/>
      <c r="L47" s="147"/>
      <c r="M47" s="147"/>
      <c r="N47" s="147"/>
      <c r="O47" s="147"/>
      <c r="P47" s="147"/>
      <c r="Q47" s="147"/>
    </row>
    <row r="48" spans="1:21">
      <c r="A48" s="147"/>
      <c r="B48" s="147"/>
      <c r="C48" s="147"/>
      <c r="D48" s="147"/>
      <c r="E48" s="147"/>
      <c r="F48" s="771"/>
      <c r="G48" s="147"/>
      <c r="H48" s="147"/>
      <c r="I48" s="147"/>
      <c r="J48" s="147"/>
      <c r="K48" s="147"/>
      <c r="L48" s="147"/>
      <c r="M48" s="147"/>
      <c r="N48" s="147"/>
      <c r="O48" s="147"/>
      <c r="P48" s="147"/>
      <c r="Q48" s="147"/>
    </row>
    <row r="49" spans="1:17">
      <c r="A49" s="147"/>
      <c r="B49" s="147"/>
      <c r="C49" s="147"/>
      <c r="D49" s="147"/>
      <c r="E49" s="147"/>
      <c r="F49" s="771"/>
      <c r="G49" s="147"/>
      <c r="H49" s="147"/>
      <c r="I49" s="147"/>
      <c r="J49" s="147"/>
      <c r="K49" s="147"/>
      <c r="L49" s="147"/>
      <c r="M49" s="147"/>
      <c r="N49" s="147"/>
      <c r="O49" s="147"/>
      <c r="P49" s="147"/>
      <c r="Q49" s="147"/>
    </row>
  </sheetData>
  <mergeCells count="14">
    <mergeCell ref="A5:E5"/>
    <mergeCell ref="M5:W5"/>
    <mergeCell ref="A4:B4"/>
    <mergeCell ref="A2:W2"/>
    <mergeCell ref="A38:A41"/>
    <mergeCell ref="J7:K7"/>
    <mergeCell ref="R9:S9"/>
    <mergeCell ref="V7:W7"/>
    <mergeCell ref="B7:C7"/>
    <mergeCell ref="D7:E7"/>
    <mergeCell ref="H7:I7"/>
    <mergeCell ref="N9:O9"/>
    <mergeCell ref="N7:O7"/>
    <mergeCell ref="R7:S7"/>
  </mergeCells>
  <phoneticPr fontId="82" type="noConversion"/>
  <pageMargins left="0.17" right="0.16" top="0.32" bottom="0.28999999999999998" header="0.33" footer="0.32"/>
  <pageSetup paperSize="9" scale="49" orientation="landscape"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42</vt:i4>
      </vt:variant>
    </vt:vector>
  </HeadingPairs>
  <TitlesOfParts>
    <vt:vector size="85" baseType="lpstr">
      <vt:lpstr>C1 Población</vt:lpstr>
      <vt:lpstr>C2 Pob 15 64</vt:lpstr>
      <vt:lpstr>C3 PIB cap </vt:lpstr>
      <vt:lpstr>C4 GINI</vt:lpstr>
      <vt:lpstr>C5 IDH</vt:lpstr>
      <vt:lpstr>C6 Esp vida escolar</vt:lpstr>
      <vt:lpstr>C7 Nivel educativo pob&gt;25</vt:lpstr>
      <vt:lpstr>C8 Ratio est_profesor</vt:lpstr>
      <vt:lpstr>Ind 3A</vt:lpstr>
      <vt:lpstr>Ind 3B</vt:lpstr>
      <vt:lpstr>Ind 4A</vt:lpstr>
      <vt:lpstr>Ind 4B</vt:lpstr>
      <vt:lpstr>Ind 5</vt:lpstr>
      <vt:lpstr>Ind 6</vt:lpstr>
      <vt:lpstr>Ind 8</vt:lpstr>
      <vt:lpstr>Ind 9</vt:lpstr>
      <vt:lpstr>Ind 10A</vt:lpstr>
      <vt:lpstr>Ind 10B</vt:lpstr>
      <vt:lpstr>Ind 11A</vt:lpstr>
      <vt:lpstr>Ind 11B</vt:lpstr>
      <vt:lpstr>Ind 12A</vt:lpstr>
      <vt:lpstr>Ind 12B</vt:lpstr>
      <vt:lpstr>Ind 13A mat</vt:lpstr>
      <vt:lpstr>Ind 13B lect</vt:lpstr>
      <vt:lpstr>Ind 13 C cienc</vt:lpstr>
      <vt:lpstr>Ind 13D dig PISA</vt:lpstr>
      <vt:lpstr>Ind 20</vt:lpstr>
      <vt:lpstr>Ind 20B</vt:lpstr>
      <vt:lpstr>Ind 20C</vt:lpstr>
      <vt:lpstr>Ind 20D</vt:lpstr>
      <vt:lpstr>Ind 26</vt:lpstr>
      <vt:lpstr>Ind 28</vt:lpstr>
      <vt:lpstr>Ind 29</vt:lpstr>
      <vt:lpstr>Ind 30A</vt:lpstr>
      <vt:lpstr>Ind 30B</vt:lpstr>
      <vt:lpstr>Ind 31A</vt:lpstr>
      <vt:lpstr>Ind 33 Inv_PEA</vt:lpstr>
      <vt:lpstr>Ind 34 Gasto I+D</vt:lpstr>
      <vt:lpstr>Ind F1A F1B</vt:lpstr>
      <vt:lpstr>Ind F2</vt:lpstr>
      <vt:lpstr>Ind F3A</vt:lpstr>
      <vt:lpstr>Ind F3B</vt:lpstr>
      <vt:lpstr>Ind F4</vt:lpstr>
      <vt:lpstr>'C1 Población'!Área_de_impresión</vt:lpstr>
      <vt:lpstr>'C2 Pob 15 64'!Área_de_impresión</vt:lpstr>
      <vt:lpstr>'C3 PIB cap '!Área_de_impresión</vt:lpstr>
      <vt:lpstr>'C4 GINI'!Área_de_impresión</vt:lpstr>
      <vt:lpstr>'C5 IDH'!Área_de_impresión</vt:lpstr>
      <vt:lpstr>'C6 Esp vida escolar'!Área_de_impresión</vt:lpstr>
      <vt:lpstr>'C7 Nivel educativo pob&gt;25'!Área_de_impresión</vt:lpstr>
      <vt:lpstr>'C8 Ratio est_profesor'!Área_de_impresión</vt:lpstr>
      <vt:lpstr>'Ind 10A'!Área_de_impresión</vt:lpstr>
      <vt:lpstr>'Ind 10B'!Área_de_impresión</vt:lpstr>
      <vt:lpstr>'Ind 11A'!Área_de_impresión</vt:lpstr>
      <vt:lpstr>'Ind 11B'!Área_de_impresión</vt:lpstr>
      <vt:lpstr>'Ind 12A'!Área_de_impresión</vt:lpstr>
      <vt:lpstr>'Ind 12B'!Área_de_impresión</vt:lpstr>
      <vt:lpstr>'Ind 13 C cienc'!Área_de_impresión</vt:lpstr>
      <vt:lpstr>'Ind 13A mat'!Área_de_impresión</vt:lpstr>
      <vt:lpstr>'Ind 13B lect'!Área_de_impresión</vt:lpstr>
      <vt:lpstr>'Ind 13D dig PISA'!Área_de_impresión</vt:lpstr>
      <vt:lpstr>'Ind 20'!Área_de_impresión</vt:lpstr>
      <vt:lpstr>'Ind 20B'!Área_de_impresión</vt:lpstr>
      <vt:lpstr>'Ind 20C'!Área_de_impresión</vt:lpstr>
      <vt:lpstr>'Ind 20D'!Área_de_impresión</vt:lpstr>
      <vt:lpstr>'Ind 26'!Área_de_impresión</vt:lpstr>
      <vt:lpstr>'Ind 28'!Área_de_impresión</vt:lpstr>
      <vt:lpstr>'Ind 29'!Área_de_impresión</vt:lpstr>
      <vt:lpstr>'Ind 30A'!Área_de_impresión</vt:lpstr>
      <vt:lpstr>'Ind 30B'!Área_de_impresión</vt:lpstr>
      <vt:lpstr>'Ind 31A'!Área_de_impresión</vt:lpstr>
      <vt:lpstr>'Ind 33 Inv_PEA'!Área_de_impresión</vt:lpstr>
      <vt:lpstr>'Ind 34 Gasto I+D'!Área_de_impresión</vt:lpstr>
      <vt:lpstr>'Ind 3A'!Área_de_impresión</vt:lpstr>
      <vt:lpstr>'Ind 3B'!Área_de_impresión</vt:lpstr>
      <vt:lpstr>'Ind 4A'!Área_de_impresión</vt:lpstr>
      <vt:lpstr>'Ind 4B'!Área_de_impresión</vt:lpstr>
      <vt:lpstr>'Ind 5'!Área_de_impresión</vt:lpstr>
      <vt:lpstr>'Ind 6'!Área_de_impresión</vt:lpstr>
      <vt:lpstr>'Ind 9'!Área_de_impresión</vt:lpstr>
      <vt:lpstr>'Ind F1A F1B'!Área_de_impresión</vt:lpstr>
      <vt:lpstr>'Ind F2'!Área_de_impresión</vt:lpstr>
      <vt:lpstr>'Ind F3A'!Área_de_impresión</vt:lpstr>
      <vt:lpstr>'Ind F3B'!Área_de_impresión</vt:lpstr>
      <vt:lpstr>'Ind F4'!Área_de_impresión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Roca</dc:creator>
  <cp:lastModifiedBy>Cultura OEI</cp:lastModifiedBy>
  <cp:lastPrinted>2016-08-26T06:20:20Z</cp:lastPrinted>
  <dcterms:created xsi:type="dcterms:W3CDTF">2015-04-26T10:37:59Z</dcterms:created>
  <dcterms:modified xsi:type="dcterms:W3CDTF">2021-02-09T09:14:24Z</dcterms:modified>
</cp:coreProperties>
</file>