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ção\LICITAÇÃO-EDITAL\LICITAÇÕES 2025\TR 12105 - MOBILIDADE URBANA - COP30\"/>
    </mc:Choice>
  </mc:AlternateContent>
  <xr:revisionPtr revIDLastSave="0" documentId="8_{DA87230F-C152-433E-AB9B-0A5DEFDE1CBF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ANEXO I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5" l="1"/>
  <c r="I9" i="15"/>
  <c r="I11" i="15"/>
  <c r="I13" i="15"/>
  <c r="I14" i="15"/>
  <c r="I15" i="15"/>
  <c r="I16" i="15"/>
  <c r="I17" i="15"/>
  <c r="I18" i="15"/>
  <c r="I19" i="15"/>
  <c r="I20" i="15"/>
  <c r="I21" i="15"/>
  <c r="I24" i="15"/>
  <c r="I26" i="15"/>
  <c r="I49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50" i="15"/>
  <c r="I6" i="15"/>
  <c r="I5" i="15" s="1"/>
  <c r="I4" i="15"/>
  <c r="I3" i="15" s="1"/>
  <c r="I10" i="15"/>
  <c r="I12" i="15"/>
  <c r="I22" i="15"/>
  <c r="I23" i="15"/>
  <c r="I48" i="15"/>
  <c r="I7" i="15" l="1"/>
  <c r="I25" i="15"/>
  <c r="I51" i="15" l="1"/>
</calcChain>
</file>

<file path=xl/sharedStrings.xml><?xml version="1.0" encoding="utf-8"?>
<sst xmlns="http://schemas.openxmlformats.org/spreadsheetml/2006/main" count="235" uniqueCount="152">
  <si>
    <t>ORDEM</t>
  </si>
  <si>
    <t>ITEM</t>
  </si>
  <si>
    <t>DESCRIÇÃO</t>
  </si>
  <si>
    <t>UNIDADE (QUANTIDADE)</t>
  </si>
  <si>
    <t>QUANTIDADE</t>
  </si>
  <si>
    <t>UNIDADE (TEMPO)</t>
  </si>
  <si>
    <t>TEMPO</t>
  </si>
  <si>
    <t>PREÇO UNITÁRIO</t>
  </si>
  <si>
    <t>PREÇO TOTAL</t>
  </si>
  <si>
    <t>PLANEJAMENTO PARA A OPERAÇÃO</t>
  </si>
  <si>
    <t>1.1</t>
  </si>
  <si>
    <t xml:space="preserve">Plano operacional de transporte </t>
  </si>
  <si>
    <t>O item inclui: (i) a elaboração de cronograma para a realização da operação; (ii) a revisão de estudos, informações e materiais fornecidos pela contratante sobre o planejamento de mobilidade para o evento; (iii) a elaboração de um plano operacional para o evento, incluindo, rotas, sinalização, organização e monitoramento da operação; e (iv) a realização de testes e ensaios prévios para familiarização dos serviços por parte dos operadores e identificação e mitigação de possíveis gargalos operacionais.</t>
  </si>
  <si>
    <t>UNIDADE</t>
  </si>
  <si>
    <t>SERVIÇO</t>
  </si>
  <si>
    <t>2.1</t>
  </si>
  <si>
    <t>3.1</t>
  </si>
  <si>
    <t>DIÁRIA</t>
  </si>
  <si>
    <t>3.2</t>
  </si>
  <si>
    <t>3.3</t>
  </si>
  <si>
    <t>3.4</t>
  </si>
  <si>
    <t>Caminhão Guincho</t>
  </si>
  <si>
    <t xml:space="preserve"> Serviço especializado para rebocar e transportar ônibus que tiveram problemas mecânicos ou sofreram acidentes. Esses guinchos são projetados para lidar com veículos de grande porte e peso, garantindo segurança e eficiência no resgate. </t>
  </si>
  <si>
    <t>3.5</t>
  </si>
  <si>
    <t>Envelopamento dos ônibus</t>
  </si>
  <si>
    <t xml:space="preserve"> Personalização dos veículos com a identidade visual do serviço de transporte, com arte a ser fornecida ou demandada e aprovada pela contratante</t>
  </si>
  <si>
    <t>TECNOLOGIA PARA A OPERAÇÃO</t>
  </si>
  <si>
    <t>4.1</t>
  </si>
  <si>
    <t>4.2</t>
  </si>
  <si>
    <t>Aplicativo para o usuário com todas as informações de itinerários em tempo real</t>
  </si>
  <si>
    <t>Aplicativo de rastreamento em tempo real, utilizando GPS, que permita que os passageiros saibam exatamente quando o ônibus chegará ao seu ponto de embarque, reduzindo o tempo de espera e otimizando o planejamento das viagens.</t>
  </si>
  <si>
    <t>EQUIPE PARA OPERAÇÃO</t>
  </si>
  <si>
    <t>Gerente do Projeto</t>
  </si>
  <si>
    <t>A principal atribuição será o gerenciamento geral do projeto. O custo da diária inclui alimentação, hospedagem, deslocamento, uniformes, EPIs e todos os encargos aplicáveis sobre a contratação.</t>
  </si>
  <si>
    <t xml:space="preserve">Gerente de RH </t>
  </si>
  <si>
    <t xml:space="preserve">A principal atribuição será gerenciar todas as contratações, treinamento e relacionamento com staff. O custo da diária inclui alimentação, hospedagem, deslocamento, uniformes, EPIs e todos os encargos aplicáveis sobre a contratação. </t>
  </si>
  <si>
    <t>Gerente Dir. de Arte</t>
  </si>
  <si>
    <t xml:space="preserve">A principal atribuição será produzir mapas, tabelas de horários, guia de transporte, arte dos ônibus e arte das placas de sinalização.  O custo da diária inclui alimentação, hospedagem, deslocamento, uniformes, EPIs e todos os encargos aplicáveis sobre a contratação.  </t>
  </si>
  <si>
    <t>Gerente Monitoramento Tecnologia</t>
  </si>
  <si>
    <t xml:space="preserve">A principal atribuição será gerenciar toda parte de tecnologia e relatórios das operações. O custo da diária inclui alimentação, hospedagem, deslocamento, uniformes, EPIs e todos os encargos aplicáveis sobre a contratação. </t>
  </si>
  <si>
    <t>Gerente de Venue</t>
  </si>
  <si>
    <t xml:space="preserve">A principal atribuição será gerenciar toda a operação na Venue e integração com outras áreas funcionais. O custo da diária inclui alimentação, hospedagem, deslocamento, uniformes, EPIs e todos os encargos aplicáveis sobre a contratação.  </t>
  </si>
  <si>
    <t>Supervisor de Treinamento</t>
  </si>
  <si>
    <t xml:space="preserve">A principal atribuição será treinar motoristas e staffs sobre a o evento, operação, rotas e hospitalidade. O custo da diária inclui alimentação, hospedagem, deslocamento, uniformes, EPIs e todos os encargos aplicáveis sobre a contratação.  </t>
  </si>
  <si>
    <t>Supervisor de Monitoramento Tecnologia</t>
  </si>
  <si>
    <t xml:space="preserve">A principal atribuição será monitorar as operações de tecnologia, GPS, CCTV e relatórios. O custo da diária inclui alimentação, hospedagem, deslocamento, uniformes, EPIs e todos os encargos aplicáveis sobre a contratação.  </t>
  </si>
  <si>
    <t>Supervisor de Filas e Orientação ao Público</t>
  </si>
  <si>
    <t xml:space="preserve">A principal atribuição será organizar os staffs que irão operar as filas e orientar o público, e integração com outras áreas funcionais. O custo da diária inclui alimentação, hospedagem, deslocamento, uniformes, EPIs e todos os encargos aplicáveis sobre a contratação.  </t>
  </si>
  <si>
    <t>Supervisor de Tráfego</t>
  </si>
  <si>
    <t xml:space="preserve">A principal atribuição será organizar os staffs que irão operar o tráfego ao redor da Venue, e integração com outras áreas funcionais. O custo da diária inclui alimentação, hospedagem, deslocamento, uniformes, EPIs e todos os encargos aplicáveis sobre a contratação.  </t>
  </si>
  <si>
    <t>Staff - Limpeza</t>
  </si>
  <si>
    <t xml:space="preserve">A principal atribuição será a limpeza dos ônibus e da garagem. O custo da diária inclui alimentação, hospedagem, deslocamento, uniformes, EPIs e todos os encargos aplicáveis sobre a contratação.  </t>
  </si>
  <si>
    <t>Staff - Monitoramento</t>
  </si>
  <si>
    <t xml:space="preserve">A principal atribuição será a operação dos softwares de monitoramento 24hs. O custo da diária inclui alimentação, hospedagem, deslocamento, uniformes, EPIs e todos os encargos aplicáveis sobre a contratação.  </t>
  </si>
  <si>
    <t xml:space="preserve">Staff - Controle de Tráfego </t>
  </si>
  <si>
    <t xml:space="preserve">A principal atribuição será a operação dos pontos de controle veicular, cruzamentos e acessos de veículos. O custo da diária inclui alimentação, hospedagem, deslocamento, uniformes, EPIs e todos os encargos aplicáveis sobre a contratação. </t>
  </si>
  <si>
    <t>Staff - Organização de Filas</t>
  </si>
  <si>
    <t xml:space="preserve">A principal atribuição será organizar as filas de embarque e desembarque do ônibus . O custo da diária inclui alimentação, hospedagem, deslocamento, uniformes, EPIs e todos os encargos aplicáveis sobre a contratação. </t>
  </si>
  <si>
    <t>Staff - Orientação ao Público</t>
  </si>
  <si>
    <t xml:space="preserve">A principal atribuição orientar o público dos locais de transporte no evento e itinerários. O custo da diária inclui alimentação, hospedagem, deslocamento, uniformes, EPIs e todos os encargos aplicáveis sobre a contratação. </t>
  </si>
  <si>
    <t>Staff - Call Center</t>
  </si>
  <si>
    <t xml:space="preserve">A principal atribuição será repassar informações online ao público, como horários de funcionamento, rotas e locais de transporte. O custo da diária inclui alimentação, hospedagem, deslocamento, uniformes, EPIs e todos os encargos aplicáveis sobre a contratação. </t>
  </si>
  <si>
    <t>Staff - Segurança</t>
  </si>
  <si>
    <t xml:space="preserve">A principal atribuição será o controle de acesso de veículos, pessoas e segurança patrimonial. O custo da diária inclui alimentação, hospedagem, deslocamento, uniformes, EPIs e todos os encargos aplicáveis sobre a contratação. </t>
  </si>
  <si>
    <t>Staff - TI</t>
  </si>
  <si>
    <t xml:space="preserve">A principal atribuição será a manutenção de rede, internet e hardware. O custo da diária inclui alimentação, hospedagem, deslocamento, uniformes, EPIs e todos os encargos aplicáveis sobre a contratação. </t>
  </si>
  <si>
    <t>Capa de Chuva</t>
  </si>
  <si>
    <t xml:space="preserve">Capa de chuva em PVC com forro e capuz </t>
  </si>
  <si>
    <t>Unifila (Pedestal separador de fila)</t>
  </si>
  <si>
    <t>Com acabamento cromado, medindo 5m.</t>
  </si>
  <si>
    <t>Grade</t>
  </si>
  <si>
    <t>Ferro tubular galvanizado; Altura mínima de 1,25 metros.</t>
  </si>
  <si>
    <t>METRO LINEAR/DIA</t>
  </si>
  <si>
    <t>Cavalete</t>
  </si>
  <si>
    <t xml:space="preserve">Cavalete de Trânsito para Sinalização </t>
  </si>
  <si>
    <t>Cone</t>
  </si>
  <si>
    <t>Cone de sinalização, h=75cm</t>
  </si>
  <si>
    <t>Caixa Térmica</t>
  </si>
  <si>
    <t>Para armazenar bebidas, transportar os mais diversos itens e produtos perecíveis</t>
  </si>
  <si>
    <t xml:space="preserve">Fita Zebrada </t>
  </si>
  <si>
    <t>Rolo de 100 metros para demarcação e sinalização de áreas, isolamentos etc.</t>
  </si>
  <si>
    <t xml:space="preserve">Fita Hellerman </t>
  </si>
  <si>
    <t>Abraçadeira, tipo de fecho, feito especialmente para amarrar e organizar vários cabos ou fios</t>
  </si>
  <si>
    <t>Radio, Carregador e Bateria Extra</t>
  </si>
  <si>
    <t>Digital, mínimo de 08 canais de frequência, com fone de ouvido, vibrador, capa clip, carregador e bateria adicional, alcance mínimo de 10 Km em local aberto.</t>
  </si>
  <si>
    <t>Celular</t>
  </si>
  <si>
    <t>Telefone celular, com linha ativa, que permita a comunicação imediatamente o CONTRATANTE e os funcionários da CONTRATADA.</t>
  </si>
  <si>
    <t>Bastão Sinalizador</t>
  </si>
  <si>
    <t>Bastão sinalizador para trânsito, resistente a impactos, área luminosa vermelha fluorescente refletiva, protegida por tubo transparente de 355mmx43mm de diâmetro, composta por 6 LEDs de alto brilho, alimentação duas pilhas alcalinas grandes (tipo D), cabo empunhado antiderrapante com 51mm de diâmetro e cordão em nylon.</t>
  </si>
  <si>
    <t>Megafone com Pilha Extra</t>
  </si>
  <si>
    <t>Megafone de mão, a pilha ou recarregável, com bateria inclusa, com memória. Potência mínima: 20W, Distorção harmônica +/- 7%, Alcance +/- 600m, DC 6V, Tempo de gravação aproximadamente 12 segundos. Acompanha bateria.</t>
  </si>
  <si>
    <t>Apito</t>
  </si>
  <si>
    <t>Apito tráfego, construído em plástico, formato anatômico e encaixe bucal. Possui na parte interior esfera em cortiça. Acompanha cordão.</t>
  </si>
  <si>
    <t>Lollipop</t>
  </si>
  <si>
    <t>Placa sinalizadora usada nas costas do atendente ao público, material plástico, formato redondo, diâmetro 50 CM</t>
  </si>
  <si>
    <t>Placas de Sinalização</t>
  </si>
  <si>
    <t xml:space="preserve">Placa sinalizadora, material aço, tipo regulamentação, formato retangular, cor branca/vermelha e preta </t>
  </si>
  <si>
    <t>Totens de Sinalização</t>
  </si>
  <si>
    <t xml:space="preserve">Estruturas verticais usadas para fornecer informações visuais aos motoristas e pedestres, auxiliando na orientação e segurança, contendo informações sobre rotas ou avisos importantes. </t>
  </si>
  <si>
    <t>Tendas Cobertura temporária</t>
  </si>
  <si>
    <t>Cobertura piramidal em lona galvanizada na cor branca; - Estrutura de ferro pintado na cor cinza; - Altura de 2,50 m na extremidade e de 4,00 m em sua ponta central; - Calhas em toda sua extensão lateral.</t>
  </si>
  <si>
    <t xml:space="preserve">Ombrelone </t>
  </si>
  <si>
    <t>Com base 3x3, estrutura de alumínio.</t>
  </si>
  <si>
    <t>Container de armazenamento</t>
  </si>
  <si>
    <t>Estrutura padronizada, geralmente feita de aço, projetada para armazenar e transportar cargas de forma segura e eficiente</t>
  </si>
  <si>
    <t>Estrutura temporária de banheiro e área de espera na Venue</t>
  </si>
  <si>
    <t>Containers com instalações sanitárias completas, banheiros químicos portáteis ou estruturas modulares pré-fabricadas, garantindo acessibilidade para pessoas com mobilidade reduzida.</t>
  </si>
  <si>
    <t>VAPPs - Vehicle Access Park and Permit (Credenciais Veiculares)</t>
  </si>
  <si>
    <t>Adesivo Veicular para identificar veículos autorizados.</t>
  </si>
  <si>
    <t>VAPP Board</t>
  </si>
  <si>
    <t>Placa de identificação veicular para veículos circulando em  áreas restritas.</t>
  </si>
  <si>
    <t>Windbanner</t>
  </si>
  <si>
    <t>Suporte metálico para bandeira, base com anilha, bandeira em tecido, Altura 3,5m</t>
  </si>
  <si>
    <t>TOTAL GERAL R$</t>
  </si>
  <si>
    <t>3.6</t>
  </si>
  <si>
    <t>4.3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</si>
  <si>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</si>
  <si>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</si>
  <si>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</si>
  <si>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</si>
  <si>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</si>
  <si>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</si>
  <si>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</si>
  <si>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</si>
  <si>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</si>
  <si>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</si>
  <si>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</si>
  <si>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SERVIÇOS E MATERIAIS PARA A OPERAÇÃO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</si>
  <si>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</si>
  <si>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</si>
  <si>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</si>
  <si>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</si>
  <si>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</si>
  <si>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</si>
  <si>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</si>
  <si>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</si>
  <si>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</si>
  <si>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</si>
  <si>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</si>
  <si>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</si>
  <si>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</si>
  <si>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</si>
  <si>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</si>
  <si>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</si>
  <si>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</si>
  <si>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</si>
  <si>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</si>
  <si>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</si>
  <si>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</si>
  <si>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</si>
  <si>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MENSAL</t>
  </si>
  <si>
    <t>ANEXO I - ORÇAMENTO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</si>
</sst>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top"/>
    </xf>
    <xf numFmtId="0" fontId="2" fillId="5" borderId="0" xfId="0" applyFont="1" applyFill="1" applyAlignment="1">
      <alignment horizontal="center" vertical="top"/>
    </xf>
    <xf numFmtId="0" fontId="1" fillId="4" borderId="0" xfId="0" applyFont="1" applyFill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4" fillId="0" borderId="0" xfId="0" applyFont="1"/>
    <xf numFmtId="0" fontId="3" fillId="4" borderId="0" xfId="0" applyFont="1" applyFill="1" applyAlignment="1">
      <alignment horizontal="center" vertical="center"/>
    </xf>
    <xf numFmtId="4" fontId="2" fillId="5" borderId="0" xfId="0" applyNumberFormat="1" applyFont="1" applyFill="1" applyAlignment="1">
      <alignment horizontal="center"/>
    </xf>
    <xf numFmtId="4" fontId="2" fillId="4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distributed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6" borderId="0" xfId="0" applyFont="1" applyFill="1" applyAlignment="1">
      <alignment vertical="center" wrapText="1"/>
    </xf>
    <xf numFmtId="0" fontId="6" fillId="7" borderId="0" xfId="0" applyFont="1" applyFill="1" applyAlignment="1">
      <alignment wrapText="1"/>
    </xf>
    <xf numFmtId="0" fontId="6" fillId="6" borderId="0" xfId="0" applyFont="1" applyFill="1" applyAlignment="1">
      <alignment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Normal="100" workbookViewId="0">
      <pane ySplit="2" topLeftCell="A3" activePane="bottomLeft" state="frozen"/>
      <selection pane="bottomLeft" activeCell="H2" sqref="H2:H50"/>
    </sheetView>
  </sheetViews>
  <sheetFormatPr defaultColWidth="9.140625" defaultRowHeight="11.25" x14ac:dyDescent="0.2"/>
  <cols>
    <col min="1" max="1" width="14.140625" style="8" customWidth="1"/>
    <col min="2" max="2" width="35.140625" style="14" customWidth="1"/>
    <col min="3" max="3" width="65.7109375" style="1" customWidth="1"/>
    <col min="4" max="4" width="23.28515625" style="1" customWidth="1"/>
    <col min="5" max="5" width="13.7109375" style="1" customWidth="1"/>
    <col min="6" max="6" width="17.5703125" style="1" customWidth="1"/>
    <col min="7" max="7" width="9.140625" style="1" bestFit="1"/>
    <col min="8" max="8" width="22.7109375" style="1" bestFit="1" customWidth="1"/>
    <col min="9" max="9" width="20.28515625" style="1" bestFit="1" customWidth="1"/>
    <col min="10" max="16384" width="9.140625" style="1"/>
  </cols>
  <sheetData>
    <row r="1" spans="1:9" ht="23.25" x14ac:dyDescent="0.2">
      <c r="A1" s="31" t="s">
        <v>151</v>
      </c>
      <c r="B1" s="31"/>
      <c r="C1" s="31"/>
      <c r="D1" s="31"/>
      <c r="E1" s="31"/>
      <c r="F1" s="31"/>
      <c r="G1" s="31"/>
      <c r="H1" s="31"/>
      <c r="I1" s="31"/>
    </row>
    <row r="2" spans="1:9" x14ac:dyDescent="0.2">
      <c r="A2" s="9" t="s">
        <v>0</v>
      </c>
      <c r="B2" s="1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2">
      <c r="A3" s="10">
        <v>1</v>
      </c>
      <c r="B3" s="12" t="s">
        <v>9</v>
      </c>
      <c r="C3" s="7"/>
      <c r="D3" s="7"/>
      <c r="E3" s="7"/>
      <c r="F3" s="7"/>
      <c r="G3" s="7"/>
      <c r="H3" s="7"/>
      <c r="I3" s="19">
        <f>+I4</f>
        <v>400000</v>
      </c>
    </row>
    <row r="4" spans="1:9" ht="67.5" x14ac:dyDescent="0.2">
      <c r="A4" s="4" t="s">
        <v>10</v>
      </c>
      <c r="B4" s="18" t="s">
        <v>11</v>
      </c>
      <c r="C4" s="25" t="s">
        <v>12</v>
      </c>
      <c r="D4" s="18" t="s">
        <v>13</v>
      </c>
      <c r="E4" s="18">
        <v>1</v>
      </c>
      <c r="F4" s="18" t="s">
        <v>14</v>
      </c>
      <c r="G4" s="18">
        <v>1</v>
      </c>
      <c r="H4" s="20">
        <v>400000</v>
      </c>
      <c r="I4" s="20">
        <f>+G4*H4*E4</f>
        <v>400000</v>
      </c>
    </row>
    <row r="5" spans="1:9" x14ac:dyDescent="0.2">
      <c r="A5" s="10">
        <v>2</v>
      </c>
      <c r="B5" s="12" t="s">
        <v>26</v>
      </c>
      <c r="C5" s="7"/>
      <c r="D5" s="7"/>
      <c r="E5" s="7"/>
      <c r="F5" s="7"/>
      <c r="G5" s="7"/>
      <c r="H5" s="7"/>
      <c r="I5" s="19">
        <f>SUM(I6:I6)</f>
        <v>500000</v>
      </c>
    </row>
    <row r="6" spans="1:9" ht="33.75" x14ac:dyDescent="0.2">
      <c r="A6" s="5" t="s">
        <v>15</v>
      </c>
      <c r="B6" s="26" t="s">
        <v>29</v>
      </c>
      <c r="C6" s="26" t="s">
        <v>30</v>
      </c>
      <c r="D6" s="27" t="s">
        <v>13</v>
      </c>
      <c r="E6" s="27">
        <v>1</v>
      </c>
      <c r="F6" s="27" t="s">
        <v>14</v>
      </c>
      <c r="G6" s="27">
        <v>1</v>
      </c>
      <c r="H6" s="21">
        <v>500000</v>
      </c>
      <c r="I6" s="21">
        <f>+H6*G6*E6</f>
        <v>500000</v>
      </c>
    </row>
    <row r="7" spans="1:9" x14ac:dyDescent="0.2">
      <c r="A7" s="10">
        <v>3</v>
      </c>
      <c r="B7" s="12" t="s">
        <v>31</v>
      </c>
      <c r="C7" s="7"/>
      <c r="D7" s="7"/>
      <c r="E7" s="7"/>
      <c r="F7" s="7"/>
      <c r="G7" s="7"/>
      <c r="H7" s="7"/>
      <c r="I7" s="19">
        <f>SUM(I8:I24)</f>
        <v>4263000</v>
      </c>
    </row>
    <row r="8" spans="1:9" ht="33.75" x14ac:dyDescent="0.2">
      <c r="A8" s="4" t="s">
        <v>16</v>
      </c>
      <c r="B8" s="3" t="s">
        <v>32</v>
      </c>
      <c r="C8" s="3" t="s">
        <v>33</v>
      </c>
      <c r="D8" s="4" t="s">
        <v>13</v>
      </c>
      <c r="E8" s="4">
        <v>1</v>
      </c>
      <c r="F8" s="4" t="s">
        <v>17</v>
      </c>
      <c r="G8" s="4">
        <v>150</v>
      </c>
      <c r="H8" s="20">
        <v>1900</v>
      </c>
      <c r="I8" s="20">
        <f t="shared" ref="I8:I24" si="0">+G8*H8*E8</f>
        <v>285000</v>
      </c>
    </row>
    <row r="9" spans="1:9" ht="33.75" x14ac:dyDescent="0.2">
      <c r="A9" s="5" t="s">
        <v>18</v>
      </c>
      <c r="B9" s="6" t="s">
        <v>34</v>
      </c>
      <c r="C9" s="6" t="s">
        <v>35</v>
      </c>
      <c r="D9" s="5" t="s">
        <v>13</v>
      </c>
      <c r="E9" s="5">
        <v>3</v>
      </c>
      <c r="F9" s="5" t="s">
        <v>17</v>
      </c>
      <c r="G9" s="5">
        <v>90</v>
      </c>
      <c r="H9" s="21">
        <v>800</v>
      </c>
      <c r="I9" s="21">
        <f t="shared" si="0"/>
        <v>216000</v>
      </c>
    </row>
    <row r="10" spans="1:9" ht="33.75" x14ac:dyDescent="0.2">
      <c r="A10" s="4" t="s">
        <v>19</v>
      </c>
      <c r="B10" s="3" t="s">
        <v>36</v>
      </c>
      <c r="C10" s="3" t="s">
        <v>37</v>
      </c>
      <c r="D10" s="4" t="s">
        <v>13</v>
      </c>
      <c r="E10" s="4">
        <v>1</v>
      </c>
      <c r="F10" s="4" t="s">
        <v>17</v>
      </c>
      <c r="G10" s="4">
        <v>90</v>
      </c>
      <c r="H10" s="20">
        <v>800</v>
      </c>
      <c r="I10" s="20">
        <f t="shared" si="0"/>
        <v>72000</v>
      </c>
    </row>
    <row r="11" spans="1:9" ht="33.75" x14ac:dyDescent="0.2">
      <c r="A11" s="5" t="s">
        <v>20</v>
      </c>
      <c r="B11" s="6" t="s">
        <v>38</v>
      </c>
      <c r="C11" s="6" t="s">
        <v>39</v>
      </c>
      <c r="D11" s="5" t="s">
        <v>13</v>
      </c>
      <c r="E11" s="5">
        <v>3</v>
      </c>
      <c r="F11" s="5" t="s">
        <v>17</v>
      </c>
      <c r="G11" s="5">
        <v>90</v>
      </c>
      <c r="H11" s="21">
        <v>800</v>
      </c>
      <c r="I11" s="21">
        <f t="shared" si="0"/>
        <v>216000</v>
      </c>
    </row>
    <row r="12" spans="1:9" ht="33.75" x14ac:dyDescent="0.2">
      <c r="A12" s="4" t="s">
        <v>23</v>
      </c>
      <c r="B12" s="3" t="s">
        <v>40</v>
      </c>
      <c r="C12" s="3" t="s">
        <v>41</v>
      </c>
      <c r="D12" s="4" t="s">
        <v>13</v>
      </c>
      <c r="E12" s="4">
        <v>4</v>
      </c>
      <c r="F12" s="4" t="s">
        <v>17</v>
      </c>
      <c r="G12" s="4">
        <v>45</v>
      </c>
      <c r="H12" s="20">
        <v>1000</v>
      </c>
      <c r="I12" s="20">
        <f t="shared" si="0"/>
        <v>180000</v>
      </c>
    </row>
    <row r="13" spans="1:9" ht="33.75" x14ac:dyDescent="0.2">
      <c r="A13" s="5" t="s">
        <v>114</v>
      </c>
      <c r="B13" s="6" t="s">
        <v>42</v>
      </c>
      <c r="C13" s="6" t="s">
        <v>43</v>
      </c>
      <c r="D13" s="5" t="s">
        <v>13</v>
      </c>
      <c r="E13" s="5">
        <v>6</v>
      </c>
      <c r="F13" s="5" t="s">
        <v>17</v>
      </c>
      <c r="G13" s="5">
        <v>30</v>
      </c>
      <c r="H13" s="21">
        <v>600</v>
      </c>
      <c r="I13" s="21">
        <f t="shared" si="0"/>
        <v>108000</v>
      </c>
    </row>
    <row r="14" spans="1:9" ht="33.75" x14ac:dyDescent="0.2">
      <c r="A14" s="4" t="s">
        <v>116</v>
      </c>
      <c r="B14" s="3" t="s">
        <v>44</v>
      </c>
      <c r="C14" s="3" t="s">
        <v>45</v>
      </c>
      <c r="D14" s="4" t="s">
        <v>13</v>
      </c>
      <c r="E14" s="4">
        <v>10</v>
      </c>
      <c r="F14" s="4" t="s">
        <v>17</v>
      </c>
      <c r="G14" s="4">
        <v>30</v>
      </c>
      <c r="H14" s="20">
        <v>600</v>
      </c>
      <c r="I14" s="20">
        <f t="shared" si="0"/>
        <v>180000</v>
      </c>
    </row>
    <row r="15" spans="1:9" ht="33.75" x14ac:dyDescent="0.2">
      <c r="A15" s="5" t="s">
        <v>117</v>
      </c>
      <c r="B15" s="6" t="s">
        <v>46</v>
      </c>
      <c r="C15" s="6" t="s">
        <v>47</v>
      </c>
      <c r="D15" s="5" t="s">
        <v>13</v>
      </c>
      <c r="E15" s="5">
        <v>20</v>
      </c>
      <c r="F15" s="5" t="s">
        <v>17</v>
      </c>
      <c r="G15" s="5">
        <v>30</v>
      </c>
      <c r="H15" s="21">
        <v>600</v>
      </c>
      <c r="I15" s="21">
        <f t="shared" si="0"/>
        <v>360000</v>
      </c>
    </row>
    <row r="16" spans="1:9" ht="33.75" x14ac:dyDescent="0.2">
      <c r="A16" s="4" t="s">
        <v>118</v>
      </c>
      <c r="B16" s="3" t="s">
        <v>48</v>
      </c>
      <c r="C16" s="3" t="s">
        <v>49</v>
      </c>
      <c r="D16" s="4" t="s">
        <v>13</v>
      </c>
      <c r="E16" s="4">
        <v>20</v>
      </c>
      <c r="F16" s="4" t="s">
        <v>17</v>
      </c>
      <c r="G16" s="4">
        <v>30</v>
      </c>
      <c r="H16" s="20">
        <v>600</v>
      </c>
      <c r="I16" s="20">
        <f t="shared" si="0"/>
        <v>360000</v>
      </c>
    </row>
    <row r="17" spans="1:9" ht="33.75" x14ac:dyDescent="0.2">
      <c r="A17" s="5" t="s">
        <v>119</v>
      </c>
      <c r="B17" s="6" t="s">
        <v>50</v>
      </c>
      <c r="C17" s="6" t="s">
        <v>51</v>
      </c>
      <c r="D17" s="5" t="s">
        <v>13</v>
      </c>
      <c r="E17" s="5">
        <v>30</v>
      </c>
      <c r="F17" s="5" t="s">
        <v>17</v>
      </c>
      <c r="G17" s="5">
        <v>30</v>
      </c>
      <c r="H17" s="21">
        <v>300</v>
      </c>
      <c r="I17" s="21">
        <f t="shared" si="0"/>
        <v>270000</v>
      </c>
    </row>
    <row r="18" spans="1:9" ht="33.75" x14ac:dyDescent="0.2">
      <c r="A18" s="4" t="s">
        <v>120</v>
      </c>
      <c r="B18" s="3" t="s">
        <v>52</v>
      </c>
      <c r="C18" s="3" t="s">
        <v>53</v>
      </c>
      <c r="D18" s="4" t="s">
        <v>13</v>
      </c>
      <c r="E18" s="4">
        <v>20</v>
      </c>
      <c r="F18" s="4" t="s">
        <v>17</v>
      </c>
      <c r="G18" s="4">
        <v>30</v>
      </c>
      <c r="H18" s="20">
        <v>300</v>
      </c>
      <c r="I18" s="20">
        <f t="shared" si="0"/>
        <v>180000</v>
      </c>
    </row>
    <row r="19" spans="1:9" ht="33.75" x14ac:dyDescent="0.2">
      <c r="A19" s="5" t="s">
        <v>121</v>
      </c>
      <c r="B19" s="6" t="s">
        <v>54</v>
      </c>
      <c r="C19" s="6" t="s">
        <v>55</v>
      </c>
      <c r="D19" s="5" t="s">
        <v>13</v>
      </c>
      <c r="E19" s="5">
        <v>100</v>
      </c>
      <c r="F19" s="5" t="s">
        <v>17</v>
      </c>
      <c r="G19" s="5">
        <v>30</v>
      </c>
      <c r="H19" s="21">
        <v>300</v>
      </c>
      <c r="I19" s="21">
        <f t="shared" si="0"/>
        <v>900000</v>
      </c>
    </row>
    <row r="20" spans="1:9" ht="33.75" x14ac:dyDescent="0.2">
      <c r="A20" s="4" t="s">
        <v>122</v>
      </c>
      <c r="B20" s="3" t="s">
        <v>56</v>
      </c>
      <c r="C20" s="3" t="s">
        <v>57</v>
      </c>
      <c r="D20" s="4" t="s">
        <v>13</v>
      </c>
      <c r="E20" s="4">
        <v>50</v>
      </c>
      <c r="F20" s="4" t="s">
        <v>17</v>
      </c>
      <c r="G20" s="4">
        <v>30</v>
      </c>
      <c r="H20" s="20">
        <v>300</v>
      </c>
      <c r="I20" s="20">
        <f t="shared" si="0"/>
        <v>450000</v>
      </c>
    </row>
    <row r="21" spans="1:9" ht="33.75" x14ac:dyDescent="0.2">
      <c r="A21" s="5" t="s">
        <v>123</v>
      </c>
      <c r="B21" s="6" t="s">
        <v>58</v>
      </c>
      <c r="C21" s="6" t="s">
        <v>59</v>
      </c>
      <c r="D21" s="5" t="s">
        <v>13</v>
      </c>
      <c r="E21" s="5">
        <v>30</v>
      </c>
      <c r="F21" s="5" t="s">
        <v>17</v>
      </c>
      <c r="G21" s="5">
        <v>30</v>
      </c>
      <c r="H21" s="21">
        <v>300</v>
      </c>
      <c r="I21" s="21">
        <f t="shared" si="0"/>
        <v>270000</v>
      </c>
    </row>
    <row r="22" spans="1:9" ht="45" x14ac:dyDescent="0.2">
      <c r="A22" s="4" t="s">
        <v>124</v>
      </c>
      <c r="B22" s="3" t="s">
        <v>60</v>
      </c>
      <c r="C22" s="3" t="s">
        <v>61</v>
      </c>
      <c r="D22" s="4" t="s">
        <v>13</v>
      </c>
      <c r="E22" s="4">
        <v>10</v>
      </c>
      <c r="F22" s="4" t="s">
        <v>17</v>
      </c>
      <c r="G22" s="4">
        <v>30</v>
      </c>
      <c r="H22" s="20">
        <v>300</v>
      </c>
      <c r="I22" s="20">
        <f t="shared" si="0"/>
        <v>90000</v>
      </c>
    </row>
    <row r="23" spans="1:9" ht="33.75" x14ac:dyDescent="0.2">
      <c r="A23" s="5" t="s">
        <v>125</v>
      </c>
      <c r="B23" s="6" t="s">
        <v>62</v>
      </c>
      <c r="C23" s="6" t="s">
        <v>63</v>
      </c>
      <c r="D23" s="5" t="s">
        <v>13</v>
      </c>
      <c r="E23" s="5">
        <v>10</v>
      </c>
      <c r="F23" s="5" t="s">
        <v>17</v>
      </c>
      <c r="G23" s="5">
        <v>30</v>
      </c>
      <c r="H23" s="21">
        <v>300</v>
      </c>
      <c r="I23" s="21">
        <f t="shared" si="0"/>
        <v>90000</v>
      </c>
    </row>
    <row r="24" spans="1:9" ht="33.75" x14ac:dyDescent="0.2">
      <c r="A24" s="4" t="s">
        <v>126</v>
      </c>
      <c r="B24" s="3" t="s">
        <v>64</v>
      </c>
      <c r="C24" s="3" t="s">
        <v>65</v>
      </c>
      <c r="D24" s="4" t="s">
        <v>13</v>
      </c>
      <c r="E24" s="4">
        <v>4</v>
      </c>
      <c r="F24" s="4" t="s">
        <v>17</v>
      </c>
      <c r="G24" s="4">
        <v>30</v>
      </c>
      <c r="H24" s="20">
        <v>300</v>
      </c>
      <c r="I24" s="20">
        <f t="shared" si="0"/>
        <v>36000</v>
      </c>
    </row>
    <row r="25" spans="1:9" x14ac:dyDescent="0.2">
      <c r="A25" s="10">
        <v>4</v>
      </c>
      <c r="B25" s="12" t="s">
        <v>127</v>
      </c>
      <c r="C25" s="7"/>
      <c r="D25" s="7"/>
      <c r="E25" s="7"/>
      <c r="F25" s="7"/>
      <c r="G25" s="7"/>
      <c r="H25" s="7"/>
      <c r="I25" s="19">
        <f>SUM(I26:I50)</f>
        <v>6442588.6999999993</v>
      </c>
    </row>
    <row r="26" spans="1:9" x14ac:dyDescent="0.2">
      <c r="A26" s="4" t="s">
        <v>27</v>
      </c>
      <c r="B26" s="3" t="s">
        <v>66</v>
      </c>
      <c r="C26" s="28" t="s">
        <v>67</v>
      </c>
      <c r="D26" s="4" t="s">
        <v>13</v>
      </c>
      <c r="E26" s="4">
        <v>600</v>
      </c>
      <c r="F26" s="4" t="s">
        <v>150</v>
      </c>
      <c r="G26" s="4">
        <v>1</v>
      </c>
      <c r="H26" s="20">
        <v>20.89</v>
      </c>
      <c r="I26" s="20">
        <f t="shared" ref="I26:I50" si="1">+H26*G26*E26</f>
        <v>12534</v>
      </c>
    </row>
    <row r="27" spans="1:9" x14ac:dyDescent="0.2">
      <c r="A27" s="5" t="s">
        <v>28</v>
      </c>
      <c r="B27" s="6" t="s">
        <v>68</v>
      </c>
      <c r="C27" s="29" t="s">
        <v>69</v>
      </c>
      <c r="D27" s="5" t="s">
        <v>13</v>
      </c>
      <c r="E27" s="5">
        <v>1000</v>
      </c>
      <c r="F27" s="5" t="s">
        <v>150</v>
      </c>
      <c r="G27" s="5">
        <v>1</v>
      </c>
      <c r="H27" s="21">
        <v>30</v>
      </c>
      <c r="I27" s="21">
        <f t="shared" si="1"/>
        <v>30000</v>
      </c>
    </row>
    <row r="28" spans="1:9" x14ac:dyDescent="0.2">
      <c r="A28" s="4" t="s">
        <v>115</v>
      </c>
      <c r="B28" s="3" t="s">
        <v>70</v>
      </c>
      <c r="C28" s="30" t="s">
        <v>71</v>
      </c>
      <c r="D28" s="4" t="s">
        <v>72</v>
      </c>
      <c r="E28" s="4">
        <v>2000</v>
      </c>
      <c r="F28" s="4" t="s">
        <v>17</v>
      </c>
      <c r="G28" s="4">
        <v>30</v>
      </c>
      <c r="H28" s="20">
        <v>35</v>
      </c>
      <c r="I28" s="20">
        <f t="shared" si="1"/>
        <v>2100000</v>
      </c>
    </row>
    <row r="29" spans="1:9" x14ac:dyDescent="0.2">
      <c r="A29" s="5" t="s">
        <v>128</v>
      </c>
      <c r="B29" s="6" t="s">
        <v>73</v>
      </c>
      <c r="C29" s="29" t="s">
        <v>74</v>
      </c>
      <c r="D29" s="5" t="s">
        <v>13</v>
      </c>
      <c r="E29" s="5">
        <v>300</v>
      </c>
      <c r="F29" s="5" t="s">
        <v>150</v>
      </c>
      <c r="G29" s="5">
        <v>1</v>
      </c>
      <c r="H29" s="21">
        <v>110</v>
      </c>
      <c r="I29" s="21">
        <f t="shared" si="1"/>
        <v>33000</v>
      </c>
    </row>
    <row r="30" spans="1:9" x14ac:dyDescent="0.2">
      <c r="A30" s="4" t="s">
        <v>129</v>
      </c>
      <c r="B30" s="3" t="s">
        <v>75</v>
      </c>
      <c r="C30" s="30" t="s">
        <v>76</v>
      </c>
      <c r="D30" s="4" t="s">
        <v>13</v>
      </c>
      <c r="E30" s="4">
        <v>500</v>
      </c>
      <c r="F30" s="4" t="s">
        <v>150</v>
      </c>
      <c r="G30" s="4">
        <v>1</v>
      </c>
      <c r="H30" s="20">
        <v>35</v>
      </c>
      <c r="I30" s="20">
        <f t="shared" si="1"/>
        <v>17500</v>
      </c>
    </row>
    <row r="31" spans="1:9" x14ac:dyDescent="0.2">
      <c r="A31" s="5" t="s">
        <v>130</v>
      </c>
      <c r="B31" s="6" t="s">
        <v>77</v>
      </c>
      <c r="C31" s="15" t="s">
        <v>78</v>
      </c>
      <c r="D31" s="5" t="s">
        <v>13</v>
      </c>
      <c r="E31" s="5">
        <v>10</v>
      </c>
      <c r="F31" s="5" t="s">
        <v>150</v>
      </c>
      <c r="G31" s="5">
        <v>1</v>
      </c>
      <c r="H31" s="21">
        <v>91.19</v>
      </c>
      <c r="I31" s="21">
        <f t="shared" si="1"/>
        <v>911.9</v>
      </c>
    </row>
    <row r="32" spans="1:9" x14ac:dyDescent="0.2">
      <c r="A32" s="4" t="s">
        <v>131</v>
      </c>
      <c r="B32" s="3" t="s">
        <v>79</v>
      </c>
      <c r="C32" s="30" t="s">
        <v>80</v>
      </c>
      <c r="D32" s="4" t="s">
        <v>13</v>
      </c>
      <c r="E32" s="4">
        <v>20</v>
      </c>
      <c r="F32" s="4" t="s">
        <v>150</v>
      </c>
      <c r="G32" s="4">
        <v>1</v>
      </c>
      <c r="H32" s="20">
        <v>5</v>
      </c>
      <c r="I32" s="20">
        <f t="shared" si="1"/>
        <v>100</v>
      </c>
    </row>
    <row r="33" spans="1:10" x14ac:dyDescent="0.2">
      <c r="A33" s="5" t="s">
        <v>132</v>
      </c>
      <c r="B33" s="6" t="s">
        <v>81</v>
      </c>
      <c r="C33" s="29" t="s">
        <v>82</v>
      </c>
      <c r="D33" s="5" t="s">
        <v>13</v>
      </c>
      <c r="E33" s="5">
        <v>50</v>
      </c>
      <c r="F33" s="5" t="s">
        <v>150</v>
      </c>
      <c r="G33" s="5">
        <v>1</v>
      </c>
      <c r="H33" s="21">
        <v>42.9</v>
      </c>
      <c r="I33" s="21">
        <f t="shared" si="1"/>
        <v>2145</v>
      </c>
    </row>
    <row r="34" spans="1:10" ht="22.5" x14ac:dyDescent="0.2">
      <c r="A34" s="4" t="s">
        <v>133</v>
      </c>
      <c r="B34" s="3" t="s">
        <v>83</v>
      </c>
      <c r="C34" s="30" t="s">
        <v>84</v>
      </c>
      <c r="D34" s="4" t="s">
        <v>13</v>
      </c>
      <c r="E34" s="4">
        <v>100</v>
      </c>
      <c r="F34" s="4" t="s">
        <v>150</v>
      </c>
      <c r="G34" s="4">
        <v>1</v>
      </c>
      <c r="H34" s="20">
        <v>70</v>
      </c>
      <c r="I34" s="20">
        <f t="shared" si="1"/>
        <v>7000</v>
      </c>
    </row>
    <row r="35" spans="1:10" ht="22.5" x14ac:dyDescent="0.2">
      <c r="A35" s="5" t="s">
        <v>134</v>
      </c>
      <c r="B35" s="6" t="s">
        <v>85</v>
      </c>
      <c r="C35" s="15" t="s">
        <v>86</v>
      </c>
      <c r="D35" s="5" t="s">
        <v>13</v>
      </c>
      <c r="E35" s="5">
        <v>30</v>
      </c>
      <c r="F35" s="5" t="s">
        <v>150</v>
      </c>
      <c r="G35" s="5">
        <v>1</v>
      </c>
      <c r="H35" s="21">
        <v>100</v>
      </c>
      <c r="I35" s="21">
        <f t="shared" si="1"/>
        <v>3000</v>
      </c>
    </row>
    <row r="36" spans="1:10" ht="45" x14ac:dyDescent="0.2">
      <c r="A36" s="4" t="s">
        <v>135</v>
      </c>
      <c r="B36" s="3" t="s">
        <v>87</v>
      </c>
      <c r="C36" s="16" t="s">
        <v>88</v>
      </c>
      <c r="D36" s="4" t="s">
        <v>13</v>
      </c>
      <c r="E36" s="4">
        <v>300</v>
      </c>
      <c r="F36" s="4" t="s">
        <v>150</v>
      </c>
      <c r="G36" s="4">
        <v>1</v>
      </c>
      <c r="H36" s="20">
        <v>39.9</v>
      </c>
      <c r="I36" s="20">
        <f t="shared" si="1"/>
        <v>11970</v>
      </c>
    </row>
    <row r="37" spans="1:10" ht="33.75" x14ac:dyDescent="0.2">
      <c r="A37" s="5" t="s">
        <v>136</v>
      </c>
      <c r="B37" s="6" t="s">
        <v>89</v>
      </c>
      <c r="C37" s="15" t="s">
        <v>90</v>
      </c>
      <c r="D37" s="5" t="s">
        <v>13</v>
      </c>
      <c r="E37" s="5">
        <v>20</v>
      </c>
      <c r="F37" s="5" t="s">
        <v>150</v>
      </c>
      <c r="G37" s="5">
        <v>1</v>
      </c>
      <c r="H37" s="21">
        <v>57.99</v>
      </c>
      <c r="I37" s="21">
        <f t="shared" si="1"/>
        <v>1159.8</v>
      </c>
    </row>
    <row r="38" spans="1:10" ht="22.5" x14ac:dyDescent="0.2">
      <c r="A38" s="4" t="s">
        <v>137</v>
      </c>
      <c r="B38" s="3" t="s">
        <v>91</v>
      </c>
      <c r="C38" s="16" t="s">
        <v>92</v>
      </c>
      <c r="D38" s="4" t="s">
        <v>13</v>
      </c>
      <c r="E38" s="4">
        <v>200</v>
      </c>
      <c r="F38" s="4" t="s">
        <v>150</v>
      </c>
      <c r="G38" s="4">
        <v>1</v>
      </c>
      <c r="H38" s="20">
        <v>2.9</v>
      </c>
      <c r="I38" s="20">
        <f t="shared" si="1"/>
        <v>580</v>
      </c>
    </row>
    <row r="39" spans="1:10" s="17" customFormat="1" ht="22.5" x14ac:dyDescent="0.2">
      <c r="A39" s="5" t="s">
        <v>138</v>
      </c>
      <c r="B39" s="6" t="s">
        <v>93</v>
      </c>
      <c r="C39" s="15" t="s">
        <v>94</v>
      </c>
      <c r="D39" s="5" t="s">
        <v>13</v>
      </c>
      <c r="E39" s="5">
        <v>30</v>
      </c>
      <c r="F39" s="5" t="s">
        <v>150</v>
      </c>
      <c r="G39" s="5">
        <v>1</v>
      </c>
      <c r="H39" s="21">
        <v>139</v>
      </c>
      <c r="I39" s="21">
        <f t="shared" si="1"/>
        <v>4170</v>
      </c>
      <c r="J39" s="1"/>
    </row>
    <row r="40" spans="1:10" s="17" customFormat="1" ht="22.5" x14ac:dyDescent="0.2">
      <c r="A40" s="4" t="s">
        <v>139</v>
      </c>
      <c r="B40" s="3" t="s">
        <v>95</v>
      </c>
      <c r="C40" s="16" t="s">
        <v>96</v>
      </c>
      <c r="D40" s="4" t="s">
        <v>13</v>
      </c>
      <c r="E40" s="4">
        <v>30</v>
      </c>
      <c r="F40" s="4" t="s">
        <v>150</v>
      </c>
      <c r="G40" s="4">
        <v>1</v>
      </c>
      <c r="H40" s="20">
        <v>150</v>
      </c>
      <c r="I40" s="20">
        <f t="shared" si="1"/>
        <v>4500</v>
      </c>
      <c r="J40" s="1"/>
    </row>
    <row r="41" spans="1:10" ht="33.75" x14ac:dyDescent="0.2">
      <c r="A41" s="5" t="s">
        <v>140</v>
      </c>
      <c r="B41" s="6" t="s">
        <v>97</v>
      </c>
      <c r="C41" s="15" t="s">
        <v>98</v>
      </c>
      <c r="D41" s="5" t="s">
        <v>13</v>
      </c>
      <c r="E41" s="5">
        <v>30</v>
      </c>
      <c r="F41" s="5" t="s">
        <v>150</v>
      </c>
      <c r="G41" s="5">
        <v>1</v>
      </c>
      <c r="H41" s="21">
        <v>410</v>
      </c>
      <c r="I41" s="21">
        <f t="shared" si="1"/>
        <v>12300</v>
      </c>
    </row>
    <row r="42" spans="1:10" ht="33.75" x14ac:dyDescent="0.2">
      <c r="A42" s="4" t="s">
        <v>141</v>
      </c>
      <c r="B42" s="3" t="s">
        <v>99</v>
      </c>
      <c r="C42" s="16" t="s">
        <v>100</v>
      </c>
      <c r="D42" s="4" t="s">
        <v>13</v>
      </c>
      <c r="E42" s="4">
        <v>20</v>
      </c>
      <c r="F42" s="4" t="s">
        <v>150</v>
      </c>
      <c r="G42" s="4">
        <v>1</v>
      </c>
      <c r="H42" s="20">
        <v>2500</v>
      </c>
      <c r="I42" s="20">
        <f t="shared" si="1"/>
        <v>50000</v>
      </c>
    </row>
    <row r="43" spans="1:10" x14ac:dyDescent="0.2">
      <c r="A43" s="5" t="s">
        <v>142</v>
      </c>
      <c r="B43" s="6" t="s">
        <v>101</v>
      </c>
      <c r="C43" s="15" t="s">
        <v>102</v>
      </c>
      <c r="D43" s="5" t="s">
        <v>13</v>
      </c>
      <c r="E43" s="5">
        <v>20</v>
      </c>
      <c r="F43" s="5" t="s">
        <v>150</v>
      </c>
      <c r="G43" s="5">
        <v>1</v>
      </c>
      <c r="H43" s="21">
        <v>490</v>
      </c>
      <c r="I43" s="21">
        <f t="shared" si="1"/>
        <v>9800</v>
      </c>
    </row>
    <row r="44" spans="1:10" ht="22.5" x14ac:dyDescent="0.2">
      <c r="A44" s="4" t="s">
        <v>143</v>
      </c>
      <c r="B44" s="3" t="s">
        <v>103</v>
      </c>
      <c r="C44" s="16" t="s">
        <v>104</v>
      </c>
      <c r="D44" s="4" t="s">
        <v>13</v>
      </c>
      <c r="E44" s="4">
        <v>4</v>
      </c>
      <c r="F44" s="4" t="s">
        <v>150</v>
      </c>
      <c r="G44" s="4">
        <v>1</v>
      </c>
      <c r="H44" s="20">
        <v>3980</v>
      </c>
      <c r="I44" s="20">
        <f t="shared" si="1"/>
        <v>15920</v>
      </c>
    </row>
    <row r="45" spans="1:10" ht="33.75" x14ac:dyDescent="0.2">
      <c r="A45" s="5" t="s">
        <v>144</v>
      </c>
      <c r="B45" s="6" t="s">
        <v>105</v>
      </c>
      <c r="C45" s="15" t="s">
        <v>106</v>
      </c>
      <c r="D45" s="5" t="s">
        <v>13</v>
      </c>
      <c r="E45" s="5">
        <v>1</v>
      </c>
      <c r="F45" s="5" t="s">
        <v>150</v>
      </c>
      <c r="G45" s="5">
        <v>1</v>
      </c>
      <c r="H45" s="21">
        <v>50000</v>
      </c>
      <c r="I45" s="21">
        <f t="shared" si="1"/>
        <v>50000</v>
      </c>
    </row>
    <row r="46" spans="1:10" s="17" customFormat="1" ht="22.5" x14ac:dyDescent="0.2">
      <c r="A46" s="4" t="s">
        <v>145</v>
      </c>
      <c r="B46" s="13" t="s">
        <v>107</v>
      </c>
      <c r="C46" s="16" t="s">
        <v>108</v>
      </c>
      <c r="D46" s="4" t="s">
        <v>13</v>
      </c>
      <c r="E46" s="4">
        <v>1000</v>
      </c>
      <c r="F46" s="4" t="s">
        <v>150</v>
      </c>
      <c r="G46" s="4">
        <v>1</v>
      </c>
      <c r="H46" s="20">
        <v>11.9</v>
      </c>
      <c r="I46" s="20">
        <f t="shared" si="1"/>
        <v>11900</v>
      </c>
      <c r="J46" s="1"/>
    </row>
    <row r="47" spans="1:10" s="17" customFormat="1" x14ac:dyDescent="0.2">
      <c r="A47" s="5" t="s">
        <v>146</v>
      </c>
      <c r="B47" s="6" t="s">
        <v>109</v>
      </c>
      <c r="C47" s="15" t="s">
        <v>110</v>
      </c>
      <c r="D47" s="5" t="s">
        <v>13</v>
      </c>
      <c r="E47" s="5">
        <v>20</v>
      </c>
      <c r="F47" s="5" t="s">
        <v>150</v>
      </c>
      <c r="G47" s="5">
        <v>1</v>
      </c>
      <c r="H47" s="21">
        <v>29.9</v>
      </c>
      <c r="I47" s="21">
        <f t="shared" si="1"/>
        <v>598</v>
      </c>
      <c r="J47" s="1"/>
    </row>
    <row r="48" spans="1:10" x14ac:dyDescent="0.2">
      <c r="A48" s="4" t="s">
        <v>147</v>
      </c>
      <c r="B48" s="3" t="s">
        <v>111</v>
      </c>
      <c r="C48" s="16" t="s">
        <v>112</v>
      </c>
      <c r="D48" s="4" t="s">
        <v>13</v>
      </c>
      <c r="E48" s="4">
        <v>150</v>
      </c>
      <c r="F48" s="4" t="s">
        <v>150</v>
      </c>
      <c r="G48" s="18">
        <v>1</v>
      </c>
      <c r="H48" s="20">
        <v>90</v>
      </c>
      <c r="I48" s="20">
        <f t="shared" si="1"/>
        <v>13500</v>
      </c>
    </row>
    <row r="49" spans="1:9" ht="33.75" x14ac:dyDescent="0.2">
      <c r="A49" s="5" t="s">
        <v>148</v>
      </c>
      <c r="B49" s="26" t="s">
        <v>21</v>
      </c>
      <c r="C49" s="26" t="s">
        <v>22</v>
      </c>
      <c r="D49" s="27" t="s">
        <v>13</v>
      </c>
      <c r="E49" s="27">
        <v>1</v>
      </c>
      <c r="F49" s="5" t="s">
        <v>17</v>
      </c>
      <c r="G49" s="27">
        <v>30</v>
      </c>
      <c r="H49" s="21">
        <v>10000</v>
      </c>
      <c r="I49" s="21">
        <f t="shared" si="1"/>
        <v>300000</v>
      </c>
    </row>
    <row r="50" spans="1:9" ht="22.5" x14ac:dyDescent="0.2">
      <c r="A50" s="4" t="s">
        <v>149</v>
      </c>
      <c r="B50" s="24" t="s">
        <v>24</v>
      </c>
      <c r="C50" s="24" t="s">
        <v>25</v>
      </c>
      <c r="D50" s="18" t="s">
        <v>13</v>
      </c>
      <c r="E50" s="18">
        <v>250</v>
      </c>
      <c r="F50" s="18" t="s">
        <v>14</v>
      </c>
      <c r="G50" s="18">
        <v>1</v>
      </c>
      <c r="H50" s="20">
        <v>15000</v>
      </c>
      <c r="I50" s="20">
        <f t="shared" si="1"/>
        <v>3750000</v>
      </c>
    </row>
    <row r="51" spans="1:9" ht="21" x14ac:dyDescent="0.35">
      <c r="H51" s="22" t="s">
        <v>113</v>
      </c>
      <c r="I51" s="23">
        <f>I3+I5+I7+I25</f>
        <v>11605588.699999999</v>
      </c>
    </row>
  </sheetData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SECOP</dc:creator>
  <cp:keywords/>
  <dc:description/>
  <cp:lastModifiedBy>Luiz José Da Silva</cp:lastModifiedBy>
  <cp:revision/>
  <dcterms:created xsi:type="dcterms:W3CDTF">2025-07-14T15:23:41Z</dcterms:created>
  <dcterms:modified xsi:type="dcterms:W3CDTF">2025-08-20T16:30:32Z</dcterms:modified>
  <cp:category/>
  <cp:contentStatus/>
</cp:coreProperties>
</file>